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1.5\全職員用\○○LGWAN→インターネット○○\企画財政課\0152\"/>
    </mc:Choice>
  </mc:AlternateContent>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8" i="12" l="1"/>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CO37" i="10"/>
  <c r="AM37" i="10"/>
  <c r="U37" i="10"/>
  <c r="C37" i="10"/>
  <c r="CO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E36" i="10" s="1"/>
  <c r="BE37" i="10" s="1"/>
  <c r="BE38" i="10" s="1"/>
  <c r="BW34" i="10" l="1"/>
  <c r="BW35" i="10" s="1"/>
  <c r="BW36" i="10" s="1"/>
  <c r="BW37" i="10" s="1"/>
  <c r="BW38" i="10" s="1"/>
  <c r="BW39" i="10" s="1"/>
  <c r="CO34" i="10" s="1"/>
  <c r="CO35" i="10" s="1"/>
</calcChain>
</file>

<file path=xl/sharedStrings.xml><?xml version="1.0" encoding="utf-8"?>
<sst xmlns="http://schemas.openxmlformats.org/spreadsheetml/2006/main" count="1114" uniqueCount="615">
  <si>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</si>
  <si>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</si>
  <si>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</si>
  <si>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</si>
  <si>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</si>
  <si>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</si>
  <si>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</si>
  <si>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</si>
  <si>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</si>
  <si>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</si>
  <si>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</si>
  <si>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</si>
  <si>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</si>
  <si>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</si>
  <si>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</si>
  <si>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</si>
  <si>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</si>
  <si>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</si>
  <si>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</si>
  <si>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</si>
  <si>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</si>
  <si>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</si>
  <si>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</si>
  <si>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</si>
  <si>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</si>
  <si>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</si>
  <si>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</si>
  <si>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</si>
  <si>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</si>
  <si>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</si>
  <si>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</si>
  <si>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</si>
  <si>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</si>
  <si>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</si>
  <si>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</si>
  <si>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</si>
  <si>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</si>
  <si>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</si>
  <si>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</si>
  <si>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</si>
  <si>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</si>
  <si>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</si>
  <si>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</si>
  <si>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</si>
  <si>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</si>
  <si>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</si>
  <si>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</si>
  <si>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</si>
  <si>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</si>
  <si>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</si>
  <si>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</si>
  <si>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</si>
  <si>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</si>
  <si>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</si>
  <si>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</si>
  <si>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</si>
  <si>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</si>
  <si>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</si>
  <si>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</si>
  <si>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</si>
  <si>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</si>
  <si>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</si>
  <si>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</si>
  <si>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</si>
  <si>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</si>
  <si>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</si>
  <si>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</si>
  <si>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</si>
  <si>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</si>
  <si>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</si>
  <si>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</si>
  <si>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</si>
  <si>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</si>
  <si>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</si>
  <si>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</si>
  <si>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</si>
  <si>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</si>
  <si>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</si>
  <si>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</si>
  <si>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</si>
  <si>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</si>
  <si>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</si>
  <si>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</si>
  <si>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</si>
  <si>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</si>
  <si>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</si>
  <si>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</si>
  <si>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</si>
  <si>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</si>
  <si>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</si>
  <si>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</si>
  <si>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</si>
  <si>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</si>
  <si>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</si>
  <si>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</si>
  <si>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</si>
  <si>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</si>
  <si>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</si>
  <si>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</si>
  <si>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</si>
  <si>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</si>
  <si>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</si>
  <si>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</si>
  <si>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</si>
  <si>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</si>
  <si>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</si>
  <si>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</si>
  <si>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</si>
  <si>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</si>
  <si>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</si>
  <si>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</si>
  <si>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</si>
  <si>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</si>
  <si>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</si>
  <si>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</si>
  <si>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</si>
  <si>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</si>
  <si>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</si>
  <si>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</si>
  <si>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</si>
  <si>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</si>
  <si>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</si>
  <si>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</si>
  <si>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</si>
  <si>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</si>
  <si>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</si>
  <si>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</si>
  <si>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</si>
  <si>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</si>
  <si>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</si>
  <si>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</si>
  <si>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</si>
  <si>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</si>
  <si>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</si>
  <si>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</si>
  <si>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</si>
  <si>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</si>
  <si>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</si>
  <si>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</si>
  <si>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</si>
  <si>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</si>
  <si>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</si>
  <si>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</si>
  <si>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</si>
  <si>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</si>
  <si>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</si>
  <si>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</si>
  <si>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</si>
  <si>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</si>
  <si>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</si>
  <si>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</si>
  <si>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</si>
  <si>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</si>
  <si>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</si>
  <si>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</si>
  <si>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</si>
  <si>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</si>
  <si>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</si>
  <si>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</si>
  <si>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</si>
  <si>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</si>
  <si>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</si>
  <si>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</si>
  <si>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</si>
  <si>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</si>
  <si>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</si>
  <si>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</si>
  <si>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</si>
  <si>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</si>
  <si>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</si>
  <si>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</si>
  <si>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</si>
  <si>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</si>
  <si>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</si>
  <si>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</si>
  <si>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</si>
  <si>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</si>
  <si>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</si>
  <si>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</si>
  <si>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</si>
  <si>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</si>
  <si>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</si>
  <si>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</si>
  <si>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</si>
  <si>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</si>
  <si>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</si>
  <si>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</si>
  <si>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</si>
  <si>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</si>
  <si>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</si>
  <si>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</si>
  <si>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</si>
  <si>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</si>
  <si>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</si>
  <si>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</si>
  <si>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</si>
  <si>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</si>
  <si>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</si>
  <si>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</si>
  <si>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</si>
  <si>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</si>
  <si>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</si>
  <si>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</si>
  <si>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</si>
  <si>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</si>
  <si>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</si>
  <si>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</si>
  <si>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</si>
  <si>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</si>
  <si>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</si>
  <si>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</si>
  <si>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</si>
  <si>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</si>
  <si>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</si>
  <si>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</si>
  <si>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鳥取県北栄町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</si>
  <si>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</si>
  <si>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</si>
  <si>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</si>
  <si>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</si>
  <si>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</si>
  <si>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</si>
  <si>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</si>
  <si>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</si>
  <si>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</si>
  <si>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</si>
  <si>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</si>
  <si>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</si>
  <si>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</si>
  <si>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</si>
  <si>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</si>
  <si>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</si>
  <si>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</si>
  <si>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</si>
  <si>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</si>
  <si>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</si>
  <si>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</si>
  <si>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</si>
  <si>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</si>
  <si>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</si>
  <si>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</si>
  <si>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</si>
  <si>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</si>
  <si>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</si>
  <si>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</si>
  <si>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</si>
  <si>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</si>
  <si>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</si>
  <si>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</si>
  <si>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</si>
  <si>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</si>
  <si>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</si>
  <si>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</si>
  <si>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</si>
  <si>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</si>
  <si>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</si>
  <si>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</si>
  <si>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</si>
  <si>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</si>
  <si>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</si>
  <si>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</si>
  <si>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</si>
  <si>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</si>
  <si>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</si>
  <si>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</si>
  <si>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</si>
  <si>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</si>
  <si>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</si>
  <si>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</si>
  <si>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</si>
  <si>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</si>
  <si>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</si>
  <si>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</si>
  <si>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</si>
  <si>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</si>
  <si>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</si>
  <si>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</si>
  <si>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</si>
  <si>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</si>
  <si>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</si>
  <si>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</si>
  <si>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</si>
  <si>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</si>
  <si>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</si>
  <si>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</si>
  <si>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</si>
  <si>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</si>
  <si>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</si>
  <si>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</si>
  <si>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</si>
  <si>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</si>
  <si>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</si>
  <si>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</si>
  <si>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</si>
  <si>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</si>
  <si>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</si>
  <si>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</si>
  <si>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</si>
  <si>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</si>
  <si>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</si>
  <si>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</si>
  <si>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</si>
  <si>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</si>
  <si>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</si>
  <si>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</si>
  <si>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</si>
  <si>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</si>
  <si>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</si>
  <si>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</si>
  <si>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</si>
  <si>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</si>
  <si>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</si>
  <si>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</si>
  <si>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</si>
  <si>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</si>
  <si>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</si>
  <si>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</si>
  <si>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</si>
  <si>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</si>
  <si>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</si>
  <si>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</si>
  <si>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</si>
  <si>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</si>
  <si>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</si>
  <si>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</si>
  <si>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</si>
  <si>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</si>
  <si>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</si>
  <si>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</si>
  <si>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</si>
  <si>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</si>
  <si>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</si>
  <si>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</si>
  <si>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</si>
  <si>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</si>
  <si>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</si>
  <si>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</si>
  <si>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</si>
  <si>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</si>
  <si>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</si>
  <si>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</si>
  <si>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</si>
  <si>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</si>
  <si>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</si>
  <si>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</si>
  <si>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</si>
  <si>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</si>
  <si>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</si>
  <si>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</si>
  <si>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</si>
  <si>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</si>
  <si>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</si>
  <si>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</si>
  <si>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</si>
  <si>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</si>
  <si>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</si>
  <si>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</si>
  <si>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</si>
  <si>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</si>
  <si>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</si>
  <si>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</si>
  <si>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</si>
  <si>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</si>
  <si>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</si>
  <si>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</si>
  <si>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鳥取県北栄町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</si>
  <si>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</si>
  <si>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</si>
  <si>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</si>
  <si>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</si>
  <si>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</si>
  <si>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</si>
  <si>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</si>
  <si>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</si>
  <si>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</si>
  <si>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</si>
  <si>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</si>
  <si>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</si>
  <si>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</si>
  <si>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</si>
  <si>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</si>
  <si>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</si>
  <si>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</si>
  <si>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</si>
  <si>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</si>
  <si>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</si>
  <si>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</si>
  <si>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</si>
  <si>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</si>
  <si>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</si>
  <si>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</si>
  <si>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</si>
  <si>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</si>
  <si>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</si>
  <si>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</si>
  <si>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</si>
  <si>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</si>
  <si>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</si>
  <si>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</si>
  <si>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</si>
  <si>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</si>
  <si>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</si>
  <si>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</si>
  <si>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上水道事業特別会計</t>
    <phoneticPr fontId="5"/>
  </si>
  <si>
    <t>法適用企業</t>
    <phoneticPr fontId="5"/>
  </si>
  <si>
    <t>下水道事業特別会計</t>
    <phoneticPr fontId="5"/>
  </si>
  <si>
    <t>法非適用企業</t>
    <phoneticPr fontId="5"/>
  </si>
  <si>
    <t>農業集落排水事業特別会計</t>
    <phoneticPr fontId="5"/>
  </si>
  <si>
    <t>-</t>
    <phoneticPr fontId="5"/>
  </si>
  <si>
    <t>合併処理浄化槽事業特別会計</t>
    <phoneticPr fontId="5"/>
  </si>
  <si>
    <t>風力発電事業特別会計</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</si>
  <si>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</si>
  <si>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</si>
  <si>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</si>
  <si>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</si>
  <si>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</si>
  <si>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</si>
  <si>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</si>
  <si>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</si>
  <si>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</si>
  <si>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</si>
  <si>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</si>
  <si>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</si>
  <si>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</si>
  <si>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</si>
  <si>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</si>
  <si>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</si>
  <si>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</si>
  <si>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</si>
  <si>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</si>
  <si>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</si>
  <si>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</si>
  <si>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</si>
  <si>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</si>
  <si>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</si>
  <si>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</si>
  <si>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</si>
  <si>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</si>
  <si>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</si>
  <si>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</si>
  <si>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</si>
  <si>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</si>
  <si>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</si>
  <si>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</si>
  <si>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</si>
  <si>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</si>
  <si>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</si>
  <si>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</si>
  <si>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</si>
  <si>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</si>
  <si>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</si>
  <si>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</si>
  <si>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</si>
  <si>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</si>
  <si>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</si>
  <si>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</si>
  <si>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</si>
  <si>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</si>
  <si>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</si>
  <si>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</si>
  <si>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</si>
  <si>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</si>
  <si>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</si>
  <si>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</si>
  <si>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</si>
  <si>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</si>
  <si>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</si>
  <si>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</si>
  <si>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</si>
  <si>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</si>
  <si>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</si>
  <si>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</si>
  <si>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</si>
  <si>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</si>
  <si>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</si>
  <si>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</si>
  <si>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合併処理浄化槽事業特別会計</t>
    <phoneticPr fontId="5"/>
  </si>
  <si>
    <t>(Ｆ)</t>
    <phoneticPr fontId="5"/>
  </si>
  <si>
    <t>上水道事業特別会計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</si>
  <si>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</si>
  <si>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</si>
  <si>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</si>
  <si>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</si>
  <si>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</si>
  <si>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</si>
  <si>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</si>
  <si>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</si>
  <si>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</si>
  <si>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</si>
  <si>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</si>
  <si>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</si>
  <si>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</si>
  <si>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</si>
  <si>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</si>
  <si>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</si>
  <si>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</si>
  <si>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</si>
  <si>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</si>
  <si>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</si>
  <si>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</si>
  <si>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</si>
  <si>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</si>
  <si>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</si>
  <si>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</si>
  <si>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</si>
  <si>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</si>
  <si>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</si>
  <si>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</si>
  <si>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</si>
  <si>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</si>
  <si>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</si>
  <si>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</si>
  <si>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</si>
  <si>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</si>
  <si>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</si>
  <si>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</si>
  <si>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</si>
  <si>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</si>
  <si>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</si>
  <si>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</si>
  <si>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</si>
  <si>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</si>
  <si>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</si>
  <si>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</si>
  <si>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</si>
  <si>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</si>
  <si>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</si>
  <si>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</si>
  <si>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</si>
  <si>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</si>
  <si>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</si>
  <si>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</si>
  <si>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</si>
  <si>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</si>
  <si>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</si>
  <si>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</si>
  <si>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</si>
  <si>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</si>
  <si>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</si>
  <si>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</si>
  <si>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</si>
  <si>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</si>
  <si>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</si>
  <si>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</si>
  <si>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</si>
  <si>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</si>
  <si>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</si>
  <si>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</si>
  <si>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</si>
  <si>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</si>
  <si>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</si>
  <si>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</si>
  <si>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</si>
  <si>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</si>
  <si>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</si>
  <si>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</si>
  <si>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</si>
  <si>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</si>
  <si>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</si>
  <si>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</si>
  <si>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</si>
  <si>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</si>
  <si>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</si>
  <si>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</si>
  <si>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</si>
  <si>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7.47</t>
  </si>
  <si>
    <t>▲ 1.77</t>
  </si>
  <si>
    <t>住宅新築等貸付事業特別会計</t>
  </si>
  <si>
    <t>▲ 0.59</t>
  </si>
  <si>
    <t>▲ 0.61</t>
  </si>
  <si>
    <t>▲ 0.57</t>
  </si>
  <si>
    <t>一般会計</t>
  </si>
  <si>
    <t>上水道事業特別会計</t>
  </si>
  <si>
    <t>下水道事業特別会計</t>
  </si>
  <si>
    <t>▲ 0.13</t>
  </si>
  <si>
    <t>▲ 0.12</t>
  </si>
  <si>
    <t>風力発電事業特別会計</t>
  </si>
  <si>
    <t>国民健康保険事業特別会計</t>
  </si>
  <si>
    <t>介護保険事業特別会計</t>
  </si>
  <si>
    <t>大栄歴史文化学習館特別会計</t>
  </si>
  <si>
    <t>その他会計（赤字）</t>
  </si>
  <si>
    <t>その他会計（黒字）</t>
  </si>
  <si>
    <t>H25末</t>
    <phoneticPr fontId="5"/>
  </si>
  <si>
    <t>H26末</t>
    <phoneticPr fontId="5"/>
  </si>
  <si>
    <t>H27末</t>
    <phoneticPr fontId="5"/>
  </si>
  <si>
    <t>H28末</t>
    <phoneticPr fontId="5"/>
  </si>
  <si>
    <t>H29末</t>
    <phoneticPr fontId="5"/>
  </si>
  <si>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</si>
  <si>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</si>
  <si>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</si>
  <si>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一般財団法人北栄スポーツクラブ</t>
    <rPh sb="0" eb="2">
      <t>イッパン</t>
    </rPh>
    <rPh sb="2" eb="4">
      <t>ザイダン</t>
    </rPh>
    <rPh sb="4" eb="6">
      <t>ホウジン</t>
    </rPh>
    <rPh sb="6" eb="8">
      <t>ホクエイ</t>
    </rPh>
    <phoneticPr fontId="2"/>
  </si>
  <si>
    <t>株式会社　北栄ドリーム農場</t>
    <rPh sb="0" eb="2">
      <t>カブシキ</t>
    </rPh>
    <rPh sb="2" eb="4">
      <t>カイシャ</t>
    </rPh>
    <rPh sb="5" eb="7">
      <t>ホクエイ</t>
    </rPh>
    <rPh sb="11" eb="13">
      <t>ノウジョウ</t>
    </rPh>
    <phoneticPr fontId="2"/>
  </si>
  <si>
    <t>-</t>
    <phoneticPr fontId="2"/>
  </si>
  <si>
    <t>-</t>
    <phoneticPr fontId="2"/>
  </si>
  <si>
    <t>-</t>
    <phoneticPr fontId="2"/>
  </si>
  <si>
    <t>-</t>
    <phoneticPr fontId="2"/>
  </si>
  <si>
    <t>-</t>
    <phoneticPr fontId="2"/>
  </si>
  <si>
    <t>一般会計</t>
    <rPh sb="0" eb="2">
      <t>イッパン</t>
    </rPh>
    <rPh sb="2" eb="4">
      <t>カイケイ</t>
    </rPh>
    <phoneticPr fontId="2"/>
  </si>
  <si>
    <t>中部ふるさと市町村圏
振興事業特別会計</t>
    <rPh sb="0" eb="2">
      <t>チュウブ</t>
    </rPh>
    <rPh sb="6" eb="9">
      <t>シチョウソン</t>
    </rPh>
    <rPh sb="9" eb="10">
      <t>ケン</t>
    </rPh>
    <rPh sb="11" eb="13">
      <t>シンコウ</t>
    </rPh>
    <rPh sb="13" eb="15">
      <t>ジギョウ</t>
    </rPh>
    <rPh sb="15" eb="17">
      <t>トクベツ</t>
    </rPh>
    <rPh sb="17" eb="19">
      <t>カイケイ</t>
    </rPh>
    <phoneticPr fontId="2"/>
  </si>
  <si>
    <t>交通災害共済事業
特別会計</t>
    <rPh sb="0" eb="2">
      <t>コウツウ</t>
    </rPh>
    <rPh sb="2" eb="4">
      <t>サイガイ</t>
    </rPh>
    <rPh sb="4" eb="6">
      <t>キョウサイ</t>
    </rPh>
    <rPh sb="6" eb="8">
      <t>ジギョウ</t>
    </rPh>
    <rPh sb="9" eb="11">
      <t>トクベツ</t>
    </rPh>
    <rPh sb="11" eb="13">
      <t>カイケイ</t>
    </rPh>
    <phoneticPr fontId="2"/>
  </si>
  <si>
    <t>後期高齢者医療
特別会計</t>
    <rPh sb="0" eb="2">
      <t>コウキ</t>
    </rPh>
    <rPh sb="2" eb="5">
      <t>コウレイシャ</t>
    </rPh>
    <rPh sb="5" eb="7">
      <t>イリョウ</t>
    </rPh>
    <rPh sb="8" eb="10">
      <t>トクベツ</t>
    </rPh>
    <rPh sb="10" eb="1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</si>
  <si>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</si>
  <si>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</si>
  <si>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</si>
  <si>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</si>
  <si>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</si>
  <si>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</si>
  <si>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</si>
  <si>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</si>
  <si>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</si>
  <si>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</si>
  <si>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</si>
  <si>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</si>
  <si>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将来負担比率が類似団体平均に比べて高い数値であるが、有形固定資産減価償却率は類似団体平均よりも低い数値となっている。
　近年の公営住宅の更新整備、体育館の耐震化等の公共施設等の改修を積極的に行ってきたことで有形固定資産減価償却率を押し下げる要因となったと思われる。
　一方、過去に整備した下水道事業の起債残高は依然高く、下水道事業の公債費は今後も高止まりしたままとなっており、その公債費に充当されたとみなされる繰出金により将来負担比率は高い数値のまま改善することは難しい状況となっている。
　今後は公共施設等総合管理計画に基づいて、個別計画策定を実施するなどにより実効的に、計画的な施設の老朽化対策に取り組んでいく必要がある。</t>
    <rPh sb="275" eb="277">
      <t>ジッシ</t>
    </rPh>
    <phoneticPr fontId="5"/>
  </si>
  <si>
    <t xml:space="preserve">  平成18年度より取組を行った行政改革プラン、事業棚卸の効果により実質公債費比率、将来負担比率ともに年々数値は改善されていたが平成30年度は実質公債費率は0.8ポイント増加して、将来負担比率は、2.4ポイント減少した。
　類似団体との比較では将来負担比率が45.4ポイント・実質公債費比率は3.9ポイントと高い数値となっており、過去に実施した下水道事業の公債費が今後も高止まりしたままとなることが主要因であるため改善は難しい状況であるが、一層の事務事業の見直しを行う等、スリムな行財政の運営となるよう努力する。</t>
    <rPh sb="85" eb="87">
      <t>ゾウカ</t>
    </rPh>
    <rPh sb="105" eb="10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</si>
</sst>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93741</c:v>
                </c:pt>
                <c:pt idx="2">
                  <c:v>107537</c:v>
                </c:pt>
                <c:pt idx="3">
                  <c:v>113913</c:v>
                </c:pt>
                <c:pt idx="4">
                  <c:v>115050</c:v>
                </c:pt>
              </c:numCache>
            </c:numRef>
          </c:val>
          <c:smooth val="0"/>
          <c:extLst>
            <c:ext xmlns:c16="http://schemas.microsoft.com/office/drawing/2014/chart" uri="{C3380CC4-5D6E-409C-BE32-E72D297353CC}">
              <c16:uniqueId val="{00000000-4CC0-4BD7-A462-9AECD10123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42506</c:v>
                </c:pt>
                <c:pt idx="1">
                  <c:v>49406</c:v>
                </c:pt>
                <c:pt idx="2">
                  <c:v>64306</c:v>
                </c:pt>
                <c:pt idx="3">
                  <c:v>65662</c:v>
                </c:pt>
                <c:pt idx="4">
                  <c:v>64135</c:v>
                </c:pt>
              </c:numCache>
            </c:numRef>
          </c:val>
          <c:smooth val="0"/>
          <c:extLst>
            <c:ext xmlns:c16="http://schemas.microsoft.com/office/drawing/2014/chart" uri="{C3380CC4-5D6E-409C-BE32-E72D297353CC}">
              <c16:uniqueId val="{00000001-4CC0-4BD7-A462-9AECD1012318}"/>
            </c:ext>
          </c:extLst>
        </c:ser>
        <c:dLbls>
          <c:showLegendKey val="0"/>
          <c:showVal val="0"/>
          <c:showCatName val="0"/>
          <c:showSerName val="0"/>
          <c:showPercent val="0"/>
          <c:showBubbleSize val="0"/>
        </c:dLbls>
        <c:marker val="1"/>
        <c:smooth val="0"/>
        <c:axId val="327906672"/>
        <c:axId val="327909024"/>
      </c:lineChart>
      <c:catAx>
        <c:axId val="32790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909024"/>
        <c:crosses val="autoZero"/>
        <c:auto val="1"/>
        <c:lblAlgn val="ctr"/>
        <c:lblOffset val="100"/>
        <c:tickLblSkip val="1"/>
        <c:tickMarkSkip val="1"/>
        <c:noMultiLvlLbl val="0"/>
      </c:catAx>
      <c:valAx>
        <c:axId val="3279090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90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4.72</c:v>
                </c:pt>
                <c:pt idx="2">
                  <c:v>4.9400000000000004</c:v>
                </c:pt>
                <c:pt idx="3">
                  <c:v>7.94</c:v>
                </c:pt>
                <c:pt idx="4">
                  <c:v>4.4000000000000004</c:v>
                </c:pt>
              </c:numCache>
            </c:numRef>
          </c:val>
          <c:extLst>
            <c:ext xmlns:c16="http://schemas.microsoft.com/office/drawing/2014/chart" uri="{C3380CC4-5D6E-409C-BE32-E72D297353CC}">
              <c16:uniqueId val="{00000000-FC8B-4EB0-92AA-A7E800A40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28.28</c:v>
                </c:pt>
                <c:pt idx="1">
                  <c:v>30.01</c:v>
                </c:pt>
                <c:pt idx="2">
                  <c:v>22.75</c:v>
                </c:pt>
                <c:pt idx="3">
                  <c:v>26.38</c:v>
                </c:pt>
                <c:pt idx="4">
                  <c:v>28.63</c:v>
                </c:pt>
              </c:numCache>
            </c:numRef>
          </c:val>
          <c:extLst>
            <c:ext xmlns:c16="http://schemas.microsoft.com/office/drawing/2014/chart" uri="{C3380CC4-5D6E-409C-BE32-E72D297353CC}">
              <c16:uniqueId val="{00000001-FC8B-4EB0-92AA-A7E800A4089D}"/>
            </c:ext>
          </c:extLst>
        </c:ser>
        <c:dLbls>
          <c:showLegendKey val="0"/>
          <c:showVal val="0"/>
          <c:showCatName val="0"/>
          <c:showSerName val="0"/>
          <c:showPercent val="0"/>
          <c:showBubbleSize val="0"/>
        </c:dLbls>
        <c:gapWidth val="250"/>
        <c:overlap val="100"/>
        <c:axId val="327909416"/>
        <c:axId val="327904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3.39</c:v>
                </c:pt>
                <c:pt idx="2">
                  <c:v>-7.47</c:v>
                </c:pt>
                <c:pt idx="3">
                  <c:v>7.3</c:v>
                </c:pt>
                <c:pt idx="4">
                  <c:v>-1.77</c:v>
                </c:pt>
              </c:numCache>
            </c:numRef>
          </c:val>
          <c:smooth val="0"/>
          <c:extLst>
            <c:ext xmlns:c16="http://schemas.microsoft.com/office/drawing/2014/chart" uri="{C3380CC4-5D6E-409C-BE32-E72D297353CC}">
              <c16:uniqueId val="{00000002-FC8B-4EB0-92AA-A7E800A4089D}"/>
            </c:ext>
          </c:extLst>
        </c:ser>
        <c:dLbls>
          <c:showLegendKey val="0"/>
          <c:showVal val="0"/>
          <c:showCatName val="0"/>
          <c:showSerName val="0"/>
          <c:showPercent val="0"/>
          <c:showBubbleSize val="0"/>
        </c:dLbls>
        <c:marker val="1"/>
        <c:smooth val="0"/>
        <c:axId val="327909416"/>
        <c:axId val="327904712"/>
      </c:lineChart>
      <c:catAx>
        <c:axId val="32790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904712"/>
        <c:crosses val="autoZero"/>
        <c:auto val="1"/>
        <c:lblAlgn val="ctr"/>
        <c:lblOffset val="100"/>
        <c:tickLblSkip val="1"/>
        <c:tickMarkSkip val="1"/>
        <c:noMultiLvlLbl val="0"/>
      </c:catAx>
      <c:valAx>
        <c:axId val="32790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0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FFEA-4D52-8F3D-E8C4677891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EA-4D52-8F3D-E8C467789181}"/>
            </c:ext>
          </c:extLst>
        </c:ser>
        <c:ser>
          <c:idx val="2"/>
          <c:order val="2"/>
          <c:tx>
            <c:strRef>
              <c:f>データシート!$A$29</c:f>
              <c:strCache>
                <c:ptCount val="1"/>
                <c:pt idx="0">
                  <c:v>大栄歴史文化学習館特別会計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0.15</c:v>
                </c:pt>
                <c:pt idx="4">
                  <c:v>#N/A</c:v>
                </c:pt>
                <c:pt idx="5">
                  <c:v>0.33</c:v>
                </c:pt>
                <c:pt idx="6">
                  <c:v>#N/A</c:v>
                </c:pt>
                <c:pt idx="7">
                  <c:v>0.18</c:v>
                </c:pt>
                <c:pt idx="8">
                  <c:v>#N/A</c:v>
                </c:pt>
                <c:pt idx="9">
                  <c:v>0.22</c:v>
                </c:pt>
              </c:numCache>
            </c:numRef>
          </c:val>
          <c:extLst>
            <c:ext xmlns:c16="http://schemas.microsoft.com/office/drawing/2014/chart" uri="{C3380CC4-5D6E-409C-BE32-E72D297353CC}">
              <c16:uniqueId val="{00000002-FFEA-4D52-8F3D-E8C46778918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0.73</c:v>
                </c:pt>
                <c:pt idx="2">
                  <c:v>#N/A</c:v>
                </c:pt>
                <c:pt idx="3">
                  <c:v>0.41</c:v>
                </c:pt>
                <c:pt idx="4">
                  <c:v>#N/A</c:v>
                </c:pt>
                <c:pt idx="5">
                  <c:v>1.63</c:v>
                </c:pt>
                <c:pt idx="6">
                  <c:v>#N/A</c:v>
                </c:pt>
                <c:pt idx="7">
                  <c:v>0.97</c:v>
                </c:pt>
                <c:pt idx="8">
                  <c:v>#N/A</c:v>
                </c:pt>
                <c:pt idx="9">
                  <c:v>0.78</c:v>
                </c:pt>
              </c:numCache>
            </c:numRef>
          </c:val>
          <c:extLst>
            <c:ext xmlns:c16="http://schemas.microsoft.com/office/drawing/2014/chart" uri="{C3380CC4-5D6E-409C-BE32-E72D297353CC}">
              <c16:uniqueId val="{00000003-FFEA-4D52-8F3D-E8C46778918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0.32</c:v>
                </c:pt>
                <c:pt idx="4">
                  <c:v>#N/A</c:v>
                </c:pt>
                <c:pt idx="5">
                  <c:v>0.93</c:v>
                </c:pt>
                <c:pt idx="6">
                  <c:v>#N/A</c:v>
                </c:pt>
                <c:pt idx="7">
                  <c:v>0.61</c:v>
                </c:pt>
                <c:pt idx="8">
                  <c:v>#N/A</c:v>
                </c:pt>
                <c:pt idx="9">
                  <c:v>1.21</c:v>
                </c:pt>
              </c:numCache>
            </c:numRef>
          </c:val>
          <c:extLst>
            <c:ext xmlns:c16="http://schemas.microsoft.com/office/drawing/2014/chart" uri="{C3380CC4-5D6E-409C-BE32-E72D297353CC}">
              <c16:uniqueId val="{00000004-FFEA-4D52-8F3D-E8C467789181}"/>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1.75</c:v>
                </c:pt>
                <c:pt idx="2">
                  <c:v>#N/A</c:v>
                </c:pt>
                <c:pt idx="3">
                  <c:v>1.7</c:v>
                </c:pt>
                <c:pt idx="4">
                  <c:v>#N/A</c:v>
                </c:pt>
                <c:pt idx="5">
                  <c:v>1.79</c:v>
                </c:pt>
                <c:pt idx="6">
                  <c:v>#N/A</c:v>
                </c:pt>
                <c:pt idx="7">
                  <c:v>0.61</c:v>
                </c:pt>
                <c:pt idx="8">
                  <c:v>#N/A</c:v>
                </c:pt>
                <c:pt idx="9">
                  <c:v>1.59</c:v>
                </c:pt>
              </c:numCache>
            </c:numRef>
          </c:val>
          <c:extLst>
            <c:ext xmlns:c16="http://schemas.microsoft.com/office/drawing/2014/chart" uri="{C3380CC4-5D6E-409C-BE32-E72D297353CC}">
              <c16:uniqueId val="{00000005-FFEA-4D52-8F3D-E8C46778918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0.13</c:v>
                </c:pt>
                <c:pt idx="1">
                  <c:v>#N/A</c:v>
                </c:pt>
                <c:pt idx="2">
                  <c:v>0.12</c:v>
                </c:pt>
                <c:pt idx="3">
                  <c:v>#N/A</c:v>
                </c:pt>
                <c:pt idx="4">
                  <c:v>#N/A</c:v>
                </c:pt>
                <c:pt idx="5">
                  <c:v>0</c:v>
                </c:pt>
                <c:pt idx="6">
                  <c:v>#N/A</c:v>
                </c:pt>
                <c:pt idx="7">
                  <c:v>0</c:v>
                </c:pt>
                <c:pt idx="8">
                  <c:v>#N/A</c:v>
                </c:pt>
                <c:pt idx="9">
                  <c:v>2.92</c:v>
                </c:pt>
              </c:numCache>
            </c:numRef>
          </c:val>
          <c:extLst>
            <c:ext xmlns:c16="http://schemas.microsoft.com/office/drawing/2014/chart" uri="{C3380CC4-5D6E-409C-BE32-E72D297353CC}">
              <c16:uniqueId val="{00000006-FFEA-4D52-8F3D-E8C467789181}"/>
            </c:ext>
          </c:extLst>
        </c:ser>
        <c:ser>
          <c:idx val="7"/>
          <c:order val="7"/>
          <c:tx>
            <c:strRef>
              <c:f>データシート!$A$34</c:f>
              <c:strCache>
                <c:ptCount val="1"/>
                <c:pt idx="0">
                  <c:v>上水道事業特別会計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2</c:v>
                </c:pt>
                <c:pt idx="4">
                  <c:v>#N/A</c:v>
                </c:pt>
                <c:pt idx="5">
                  <c:v>2.5499999999999998</c:v>
                </c:pt>
                <c:pt idx="6">
                  <c:v>#N/A</c:v>
                </c:pt>
                <c:pt idx="7">
                  <c:v>2.73</c:v>
                </c:pt>
                <c:pt idx="8">
                  <c:v>#N/A</c:v>
                </c:pt>
                <c:pt idx="9">
                  <c:v>2.94</c:v>
                </c:pt>
              </c:numCache>
            </c:numRef>
          </c:val>
          <c:extLst>
            <c:ext xmlns:c16="http://schemas.microsoft.com/office/drawing/2014/chart" uri="{C3380CC4-5D6E-409C-BE32-E72D297353CC}">
              <c16:uniqueId val="{00000007-FFEA-4D52-8F3D-E8C4677891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4.25</c:v>
                </c:pt>
                <c:pt idx="2">
                  <c:v>#N/A</c:v>
                </c:pt>
                <c:pt idx="3">
                  <c:v>5.33</c:v>
                </c:pt>
                <c:pt idx="4">
                  <c:v>#N/A</c:v>
                </c:pt>
                <c:pt idx="5">
                  <c:v>5.51</c:v>
                </c:pt>
                <c:pt idx="6">
                  <c:v>#N/A</c:v>
                </c:pt>
                <c:pt idx="7">
                  <c:v>8.5299999999999994</c:v>
                </c:pt>
                <c:pt idx="8">
                  <c:v>#N/A</c:v>
                </c:pt>
                <c:pt idx="9">
                  <c:v>4.99</c:v>
                </c:pt>
              </c:numCache>
            </c:numRef>
          </c:val>
          <c:extLst>
            <c:ext xmlns:c16="http://schemas.microsoft.com/office/drawing/2014/chart" uri="{C3380CC4-5D6E-409C-BE32-E72D297353CC}">
              <c16:uniqueId val="{00000008-FFEA-4D52-8F3D-E8C467789181}"/>
            </c:ext>
          </c:extLst>
        </c:ser>
        <c:ser>
          <c:idx val="9"/>
          <c:order val="9"/>
          <c:tx>
            <c:strRef>
              <c:f>データシート!$A$36</c:f>
              <c:strCache>
                <c:ptCount val="1"/>
                <c:pt idx="0">
                  <c:v>住宅新築等貸付事業特別会計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0.59</c:v>
                </c:pt>
                <c:pt idx="1">
                  <c:v>#N/A</c:v>
                </c:pt>
                <c:pt idx="2">
                  <c:v>0.61</c:v>
                </c:pt>
                <c:pt idx="3">
                  <c:v>#N/A</c:v>
                </c:pt>
                <c:pt idx="4">
                  <c:v>0.56999999999999995</c:v>
                </c:pt>
                <c:pt idx="5">
                  <c:v>#N/A</c:v>
                </c:pt>
                <c:pt idx="6">
                  <c:v>0.59</c:v>
                </c:pt>
                <c:pt idx="7">
                  <c:v>#N/A</c:v>
                </c:pt>
                <c:pt idx="8">
                  <c:v>0.59</c:v>
                </c:pt>
                <c:pt idx="9">
                  <c:v>#N/A</c:v>
                </c:pt>
              </c:numCache>
            </c:numRef>
          </c:val>
          <c:extLst>
            <c:ext xmlns:c16="http://schemas.microsoft.com/office/drawing/2014/chart" uri="{C3380CC4-5D6E-409C-BE32-E72D297353CC}">
              <c16:uniqueId val="{00000009-FFEA-4D52-8F3D-E8C467789181}"/>
            </c:ext>
          </c:extLst>
        </c:ser>
        <c:dLbls>
          <c:showLegendKey val="0"/>
          <c:showVal val="0"/>
          <c:showCatName val="0"/>
          <c:showSerName val="0"/>
          <c:showPercent val="0"/>
          <c:showBubbleSize val="0"/>
        </c:dLbls>
        <c:gapWidth val="150"/>
        <c:overlap val="100"/>
        <c:axId val="327905496"/>
        <c:axId val="327907064"/>
      </c:barChart>
      <c:catAx>
        <c:axId val="32790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907064"/>
        <c:crosses val="autoZero"/>
        <c:auto val="1"/>
        <c:lblAlgn val="ctr"/>
        <c:lblOffset val="100"/>
        <c:tickLblSkip val="1"/>
        <c:tickMarkSkip val="1"/>
        <c:noMultiLvlLbl val="0"/>
      </c:catAx>
      <c:valAx>
        <c:axId val="32790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05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1113</c:v>
                </c:pt>
                <c:pt idx="5">
                  <c:v>1118</c:v>
                </c:pt>
                <c:pt idx="8">
                  <c:v>1153</c:v>
                </c:pt>
                <c:pt idx="11">
                  <c:v>1192</c:v>
                </c:pt>
                <c:pt idx="14">
                  <c:v>1222</c:v>
                </c:pt>
              </c:numCache>
            </c:numRef>
          </c:val>
          <c:extLst>
            <c:ext xmlns:c16="http://schemas.microsoft.com/office/drawing/2014/chart" uri="{C3380CC4-5D6E-409C-BE32-E72D297353CC}">
              <c16:uniqueId val="{00000000-DFBD-457E-B405-45B35FF53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BD-457E-B405-45B35FF53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12</c:v>
                </c:pt>
                <c:pt idx="6">
                  <c:v>9</c:v>
                </c:pt>
                <c:pt idx="9">
                  <c:v>7</c:v>
                </c:pt>
                <c:pt idx="12">
                  <c:v>4</c:v>
                </c:pt>
              </c:numCache>
            </c:numRef>
          </c:val>
          <c:extLst>
            <c:ext xmlns:c16="http://schemas.microsoft.com/office/drawing/2014/chart" uri="{C3380CC4-5D6E-409C-BE32-E72D297353CC}">
              <c16:uniqueId val="{00000002-DFBD-457E-B405-45B35FF53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25</c:v>
                </c:pt>
                <c:pt idx="6">
                  <c:v>32</c:v>
                </c:pt>
                <c:pt idx="9">
                  <c:v>31</c:v>
                </c:pt>
                <c:pt idx="12">
                  <c:v>17</c:v>
                </c:pt>
              </c:numCache>
            </c:numRef>
          </c:val>
          <c:extLst>
            <c:ext xmlns:c16="http://schemas.microsoft.com/office/drawing/2014/chart" uri="{C3380CC4-5D6E-409C-BE32-E72D297353CC}">
              <c16:uniqueId val="{00000003-DFBD-457E-B405-45B35FF53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590</c:v>
                </c:pt>
                <c:pt idx="3">
                  <c:v>597</c:v>
                </c:pt>
                <c:pt idx="6">
                  <c:v>722</c:v>
                </c:pt>
                <c:pt idx="9">
                  <c:v>731</c:v>
                </c:pt>
                <c:pt idx="12">
                  <c:v>803</c:v>
                </c:pt>
              </c:numCache>
            </c:numRef>
          </c:val>
          <c:extLst>
            <c:ext xmlns:c16="http://schemas.microsoft.com/office/drawing/2014/chart" uri="{C3380CC4-5D6E-409C-BE32-E72D297353CC}">
              <c16:uniqueId val="{00000004-DFBD-457E-B405-45B35FF53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D-457E-B405-45B35FF53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BD-457E-B405-45B35FF53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986</c:v>
                </c:pt>
                <c:pt idx="3">
                  <c:v>975</c:v>
                </c:pt>
                <c:pt idx="6">
                  <c:v>1020</c:v>
                </c:pt>
                <c:pt idx="9">
                  <c:v>982</c:v>
                </c:pt>
                <c:pt idx="12">
                  <c:v>968</c:v>
                </c:pt>
              </c:numCache>
            </c:numRef>
          </c:val>
          <c:extLst>
            <c:ext xmlns:c16="http://schemas.microsoft.com/office/drawing/2014/chart" uri="{C3380CC4-5D6E-409C-BE32-E72D297353CC}">
              <c16:uniqueId val="{00000007-DFBD-457E-B405-45B35FF537E9}"/>
            </c:ext>
          </c:extLst>
        </c:ser>
        <c:dLbls>
          <c:showLegendKey val="0"/>
          <c:showVal val="0"/>
          <c:showCatName val="0"/>
          <c:showSerName val="0"/>
          <c:showPercent val="0"/>
          <c:showBubbleSize val="0"/>
        </c:dLbls>
        <c:gapWidth val="100"/>
        <c:overlap val="100"/>
        <c:axId val="408769864"/>
        <c:axId val="408765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534</c:v>
                </c:pt>
                <c:pt idx="2">
                  <c:v>#N/A</c:v>
                </c:pt>
                <c:pt idx="3">
                  <c:v>#N/A</c:v>
                </c:pt>
                <c:pt idx="4">
                  <c:v>491</c:v>
                </c:pt>
                <c:pt idx="5">
                  <c:v>#N/A</c:v>
                </c:pt>
                <c:pt idx="6">
                  <c:v>#N/A</c:v>
                </c:pt>
                <c:pt idx="7">
                  <c:v>630</c:v>
                </c:pt>
                <c:pt idx="8">
                  <c:v>#N/A</c:v>
                </c:pt>
                <c:pt idx="9">
                  <c:v>#N/A</c:v>
                </c:pt>
                <c:pt idx="10">
                  <c:v>559</c:v>
                </c:pt>
                <c:pt idx="11">
                  <c:v>#N/A</c:v>
                </c:pt>
                <c:pt idx="12">
                  <c:v>#N/A</c:v>
                </c:pt>
                <c:pt idx="13">
                  <c:v>570</c:v>
                </c:pt>
                <c:pt idx="14">
                  <c:v>#N/A</c:v>
                </c:pt>
              </c:numCache>
            </c:numRef>
          </c:val>
          <c:smooth val="0"/>
          <c:extLst>
            <c:ext xmlns:c16="http://schemas.microsoft.com/office/drawing/2014/chart" uri="{C3380CC4-5D6E-409C-BE32-E72D297353CC}">
              <c16:uniqueId val="{00000008-DFBD-457E-B405-45B35FF537E9}"/>
            </c:ext>
          </c:extLst>
        </c:ser>
        <c:dLbls>
          <c:showLegendKey val="0"/>
          <c:showVal val="0"/>
          <c:showCatName val="0"/>
          <c:showSerName val="0"/>
          <c:showPercent val="0"/>
          <c:showBubbleSize val="0"/>
        </c:dLbls>
        <c:marker val="1"/>
        <c:smooth val="0"/>
        <c:axId val="408769864"/>
        <c:axId val="408765944"/>
      </c:lineChart>
      <c:catAx>
        <c:axId val="40876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765944"/>
        <c:crosses val="autoZero"/>
        <c:auto val="1"/>
        <c:lblAlgn val="ctr"/>
        <c:lblOffset val="100"/>
        <c:tickLblSkip val="1"/>
        <c:tickMarkSkip val="1"/>
        <c:noMultiLvlLbl val="0"/>
      </c:catAx>
      <c:valAx>
        <c:axId val="40876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6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13146</c:v>
                </c:pt>
                <c:pt idx="5">
                  <c:v>12565</c:v>
                </c:pt>
                <c:pt idx="8">
                  <c:v>12047</c:v>
                </c:pt>
                <c:pt idx="11">
                  <c:v>11388</c:v>
                </c:pt>
                <c:pt idx="14">
                  <c:v>11107</c:v>
                </c:pt>
              </c:numCache>
            </c:numRef>
          </c:val>
          <c:extLst>
            <c:ext xmlns:c16="http://schemas.microsoft.com/office/drawing/2014/chart" uri="{C3380CC4-5D6E-409C-BE32-E72D297353CC}">
              <c16:uniqueId val="{00000000-41B5-456F-80A6-8AB59D56A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c:v>
                </c:pt>
                <c:pt idx="5">
                  <c:v>37</c:v>
                </c:pt>
                <c:pt idx="8">
                  <c:v>32</c:v>
                </c:pt>
                <c:pt idx="11">
                  <c:v>24</c:v>
                </c:pt>
                <c:pt idx="14">
                  <c:v>19</c:v>
                </c:pt>
              </c:numCache>
            </c:numRef>
          </c:val>
          <c:extLst>
            <c:ext xmlns:c16="http://schemas.microsoft.com/office/drawing/2014/chart" uri="{C3380CC4-5D6E-409C-BE32-E72D297353CC}">
              <c16:uniqueId val="{00000001-41B5-456F-80A6-8AB59D56A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1772</c:v>
                </c:pt>
                <c:pt idx="5">
                  <c:v>2055</c:v>
                </c:pt>
                <c:pt idx="8">
                  <c:v>1761</c:v>
                </c:pt>
                <c:pt idx="11">
                  <c:v>1949</c:v>
                </c:pt>
                <c:pt idx="14">
                  <c:v>2078</c:v>
                </c:pt>
              </c:numCache>
            </c:numRef>
          </c:val>
          <c:extLst>
            <c:ext xmlns:c16="http://schemas.microsoft.com/office/drawing/2014/chart" uri="{C3380CC4-5D6E-409C-BE32-E72D297353CC}">
              <c16:uniqueId val="{00000002-41B5-456F-80A6-8AB59D56A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B5-456F-80A6-8AB59D56A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B5-456F-80A6-8AB59D56A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B5-456F-80A6-8AB59D56A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1072</c:v>
                </c:pt>
                <c:pt idx="3">
                  <c:v>918</c:v>
                </c:pt>
                <c:pt idx="6">
                  <c:v>858</c:v>
                </c:pt>
                <c:pt idx="9">
                  <c:v>845</c:v>
                </c:pt>
                <c:pt idx="12">
                  <c:v>790</c:v>
                </c:pt>
              </c:numCache>
            </c:numRef>
          </c:val>
          <c:extLst>
            <c:ext xmlns:c16="http://schemas.microsoft.com/office/drawing/2014/chart" uri="{C3380CC4-5D6E-409C-BE32-E72D297353CC}">
              <c16:uniqueId val="{00000006-41B5-456F-80A6-8AB59D56A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272</c:v>
                </c:pt>
                <c:pt idx="3">
                  <c:v>278</c:v>
                </c:pt>
                <c:pt idx="6">
                  <c:v>261</c:v>
                </c:pt>
                <c:pt idx="9">
                  <c:v>238</c:v>
                </c:pt>
                <c:pt idx="12">
                  <c:v>239</c:v>
                </c:pt>
              </c:numCache>
            </c:numRef>
          </c:val>
          <c:extLst>
            <c:ext xmlns:c16="http://schemas.microsoft.com/office/drawing/2014/chart" uri="{C3380CC4-5D6E-409C-BE32-E72D297353CC}">
              <c16:uniqueId val="{00000007-41B5-456F-80A6-8AB59D56A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9511</c:v>
                </c:pt>
                <c:pt idx="3">
                  <c:v>9099</c:v>
                </c:pt>
                <c:pt idx="6">
                  <c:v>9174</c:v>
                </c:pt>
                <c:pt idx="9">
                  <c:v>8896</c:v>
                </c:pt>
                <c:pt idx="12">
                  <c:v>8702</c:v>
                </c:pt>
              </c:numCache>
            </c:numRef>
          </c:val>
          <c:extLst>
            <c:ext xmlns:c16="http://schemas.microsoft.com/office/drawing/2014/chart" uri="{C3380CC4-5D6E-409C-BE32-E72D297353CC}">
              <c16:uniqueId val="{00000008-41B5-456F-80A6-8AB59D56A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31</c:v>
                </c:pt>
                <c:pt idx="6">
                  <c:v>270</c:v>
                </c:pt>
                <c:pt idx="9">
                  <c:v>15</c:v>
                </c:pt>
                <c:pt idx="12">
                  <c:v>11</c:v>
                </c:pt>
              </c:numCache>
            </c:numRef>
          </c:val>
          <c:extLst>
            <c:ext xmlns:c16="http://schemas.microsoft.com/office/drawing/2014/chart" uri="{C3380CC4-5D6E-409C-BE32-E72D297353CC}">
              <c16:uniqueId val="{00000009-41B5-456F-80A6-8AB59D56A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8447</c:v>
                </c:pt>
                <c:pt idx="3">
                  <c:v>8140</c:v>
                </c:pt>
                <c:pt idx="6">
                  <c:v>6995</c:v>
                </c:pt>
                <c:pt idx="9">
                  <c:v>7518</c:v>
                </c:pt>
                <c:pt idx="12">
                  <c:v>7406</c:v>
                </c:pt>
              </c:numCache>
            </c:numRef>
          </c:val>
          <c:extLst>
            <c:ext xmlns:c16="http://schemas.microsoft.com/office/drawing/2014/chart" uri="{C3380CC4-5D6E-409C-BE32-E72D297353CC}">
              <c16:uniqueId val="{0000000A-41B5-456F-80A6-8AB59D56AB3C}"/>
            </c:ext>
          </c:extLst>
        </c:ser>
        <c:dLbls>
          <c:showLegendKey val="0"/>
          <c:showVal val="0"/>
          <c:showCatName val="0"/>
          <c:showSerName val="0"/>
          <c:showPercent val="0"/>
          <c:showBubbleSize val="0"/>
        </c:dLbls>
        <c:gapWidth val="100"/>
        <c:overlap val="100"/>
        <c:axId val="408767120"/>
        <c:axId val="408770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4377</c:v>
                </c:pt>
                <c:pt idx="2">
                  <c:v>#N/A</c:v>
                </c:pt>
                <c:pt idx="3">
                  <c:v>#N/A</c:v>
                </c:pt>
                <c:pt idx="4">
                  <c:v>3808</c:v>
                </c:pt>
                <c:pt idx="5">
                  <c:v>#N/A</c:v>
                </c:pt>
                <c:pt idx="6">
                  <c:v>#N/A</c:v>
                </c:pt>
                <c:pt idx="7">
                  <c:v>3718</c:v>
                </c:pt>
                <c:pt idx="8">
                  <c:v>#N/A</c:v>
                </c:pt>
                <c:pt idx="9">
                  <c:v>#N/A</c:v>
                </c:pt>
                <c:pt idx="10">
                  <c:v>4150</c:v>
                </c:pt>
                <c:pt idx="11">
                  <c:v>#N/A</c:v>
                </c:pt>
                <c:pt idx="12">
                  <c:v>#N/A</c:v>
                </c:pt>
                <c:pt idx="13">
                  <c:v>3943</c:v>
                </c:pt>
                <c:pt idx="14">
                  <c:v>#N/A</c:v>
                </c:pt>
              </c:numCache>
            </c:numRef>
          </c:val>
          <c:smooth val="0"/>
          <c:extLst>
            <c:ext xmlns:c16="http://schemas.microsoft.com/office/drawing/2014/chart" uri="{C3380CC4-5D6E-409C-BE32-E72D297353CC}">
              <c16:uniqueId val="{0000000B-41B5-456F-80A6-8AB59D56AB3C}"/>
            </c:ext>
          </c:extLst>
        </c:ser>
        <c:dLbls>
          <c:showLegendKey val="0"/>
          <c:showVal val="0"/>
          <c:showCatName val="0"/>
          <c:showSerName val="0"/>
          <c:showPercent val="0"/>
          <c:showBubbleSize val="0"/>
        </c:dLbls>
        <c:marker val="1"/>
        <c:smooth val="0"/>
        <c:axId val="408767120"/>
        <c:axId val="408770648"/>
      </c:lineChart>
      <c:catAx>
        <c:axId val="40876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770648"/>
        <c:crosses val="autoZero"/>
        <c:auto val="1"/>
        <c:lblAlgn val="ctr"/>
        <c:lblOffset val="100"/>
        <c:tickLblSkip val="1"/>
        <c:tickMarkSkip val="1"/>
        <c:noMultiLvlLbl val="0"/>
      </c:catAx>
      <c:valAx>
        <c:axId val="40877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6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1222</c:v>
                </c:pt>
                <c:pt idx="1">
                  <c:v>1450</c:v>
                </c:pt>
                <c:pt idx="2">
                  <c:v>1552</c:v>
                </c:pt>
              </c:numCache>
            </c:numRef>
          </c:val>
          <c:extLst>
            <c:ext xmlns:c16="http://schemas.microsoft.com/office/drawing/2014/chart" uri="{C3380CC4-5D6E-409C-BE32-E72D297353CC}">
              <c16:uniqueId val="{00000000-2167-4ECA-AF86-D4A0F1C51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2167-4ECA-AF86-D4A0F1C51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1707</c:v>
                </c:pt>
                <c:pt idx="1">
                  <c:v>1446</c:v>
                </c:pt>
                <c:pt idx="2">
                  <c:v>1462</c:v>
                </c:pt>
              </c:numCache>
            </c:numRef>
          </c:val>
          <c:extLst>
            <c:ext xmlns:c16="http://schemas.microsoft.com/office/drawing/2014/chart" uri="{C3380CC4-5D6E-409C-BE32-E72D297353CC}">
              <c16:uniqueId val="{00000002-2167-4ECA-AF86-D4A0F1C5121D}"/>
            </c:ext>
          </c:extLst>
        </c:ser>
        <c:dLbls>
          <c:showLegendKey val="0"/>
          <c:showVal val="0"/>
          <c:showCatName val="0"/>
          <c:showSerName val="0"/>
          <c:showPercent val="0"/>
          <c:showBubbleSize val="0"/>
        </c:dLbls>
        <c:gapWidth val="120"/>
        <c:overlap val="100"/>
        <c:axId val="408764376"/>
        <c:axId val="408767904"/>
      </c:barChart>
      <c:catAx>
        <c:axId val="40876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767904"/>
        <c:crosses val="autoZero"/>
        <c:auto val="1"/>
        <c:lblAlgn val="ctr"/>
        <c:lblOffset val="100"/>
        <c:tickLblSkip val="1"/>
        <c:tickMarkSkip val="1"/>
        <c:noMultiLvlLbl val="0"/>
      </c:catAx>
      <c:valAx>
        <c:axId val="40876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76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{13563AB4-4843-42DD-9E8C-5A5DB019B24B}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D96-432B-ABBE-E1CD094DC7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{16A10B42-3FA9-4264-B40B-E36B2CE6DC02}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96-432B-ABBE-E1CD094DC7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{731D690E-FFCF-4B5B-81B1-B7B6E2080F72}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96-432B-ABBE-E1CD094DC7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{C8FD131A-7819-489F-8BF7-26F44336A2AA}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96-432B-ABBE-E1CD094DC7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{F3A527AE-7BDC-4215-8E0D-0BE36E690C19}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96-432B-ABBE-E1CD094DC7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{5C589699-FFD3-4595-AEF2-778A20170040}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D96-432B-ABBE-E1CD094DC7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{8D9D4844-0D02-4B8E-8DAB-5486852765C9}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D96-432B-ABBE-E1CD094DC7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{EBA96D83-12D0-435C-9B64-CAEFB0BF02E4}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D96-432B-ABBE-E1CD094DC7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{6A6649A4-ACE7-46C9-B090-AF912E74856C}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D96-432B-ABBE-E1CD094DC7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58.3</c:v>
                </c:pt>
                <c:pt idx="32">
                  <c:v>59.2</c:v>
                </c:pt>
              </c:numCache>
            </c:numRef>
          </c:xVal>
          <c:yVal>
            <c:numRef>
              <c:f>公会計指標分析・財政指標組合せ分析表!$BP$51:$DC$51</c:f>
              <c:numCache>
                <c:formatCode>#,##0.0;"▲ "#,##0.0</c:formatCode>
                <c:ptCount val="40"/>
                <c:pt idx="16">
                  <c:v>87.9</c:v>
                </c:pt>
                <c:pt idx="24">
                  <c:v>96.2</c:v>
                </c:pt>
                <c:pt idx="32">
                  <c:v>93.8</c:v>
                </c:pt>
              </c:numCache>
            </c:numRef>
          </c:yVal>
          <c:smooth val="0"/>
          <c:extLst>
            <c:ext xmlns:c16="http://schemas.microsoft.com/office/drawing/2014/chart" uri="{C3380CC4-5D6E-409C-BE32-E72D297353CC}">
              <c16:uniqueId val="{00000009-7D96-432B-ABBE-E1CD094DC7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{3073F916-FCCC-478E-9571-C84C47F78F0B}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D96-432B-ABBE-E1CD094DC7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{ED4B9647-AE82-47C3-A461-CCDE726419AF}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96-432B-ABBE-E1CD094DC7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{778C0E56-B7A4-42EE-B817-9E3BBB174AFA}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96-432B-ABBE-E1CD094DC7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{7D7D470B-1E49-4F2A-8F9C-C537AF23A936}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96-432B-ABBE-E1CD094DC7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{A2C4C521-21D9-459A-87CE-8D558F2CAAD7}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96-432B-ABBE-E1CD094DC7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{EAF881AA-230D-4FC0-BFE7-4785576081A4}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D96-432B-ABBE-E1CD094DC7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{E6CAA21F-98C2-44AA-AFEE-7D9E5B964D32}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D96-432B-ABBE-E1CD094DC7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{E8FAA1CD-47E4-4717-A41E-BA18329EDC9F}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D96-432B-ABBE-E1CD094DC7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{E1744A90-6D2C-4DCF-B5ED-DD3C493FA5D7}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D96-432B-ABBE-E1CD094DC7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7D96-432B-ABBE-E1CD094DC7C8}"/>
            </c:ext>
          </c:extLst>
        </c:ser>
        <c:dLbls>
          <c:showLegendKey val="0"/>
          <c:showVal val="1"/>
          <c:showCatName val="0"/>
          <c:showSerName val="0"/>
          <c:showPercent val="0"/>
          <c:showBubbleSize val="0"/>
        </c:dLbls>
        <c:axId val="408771040"/>
        <c:axId val="408768296"/>
      </c:scatterChart>
      <c:valAx>
        <c:axId val="408771040"/>
        <c:scaling>
          <c:orientation val="minMax"/>
          <c:max val="6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68296"/>
        <c:crosses val="autoZero"/>
        <c:crossBetween val="midCat"/>
      </c:valAx>
      <c:valAx>
        <c:axId val="408768296"/>
        <c:scaling>
          <c:orientation val="minMax"/>
          <c:max val="10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77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{939BE15A-4544-49EA-A8C8-AEE9834DC58F}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5C-45C2-9909-FF13689B8A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{346D4F59-CDFD-4E88-A747-D2140AB01605}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C-45C2-9909-FF13689B8A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{01AF8ED3-02B0-4680-A89A-79572D0BB6F8}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C-45C2-9909-FF13689B8A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{0E9A0477-15DC-4FF1-84D9-2CC4BEE8C423}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C-45C2-9909-FF13689B8A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{FA5DC680-60CB-4AB9-9CB6-83FF618D1C89}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C-45C2-9909-FF13689B8A60}"/>
                </c:ext>
              </c:extLst>
            </c:dLbl>
            <c:dLbl>
              <c:idx val="8"/>
              <c:layout>
                <c:manualLayout>
                  <c:x val="-2.5670135155625263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{0EF01460-E826-451D-9ACE-272DB90C9990}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5C-45C2-9909-FF13689B8A60}"/>
                </c:ext>
              </c:extLst>
            </c:dLbl>
            <c:dLbl>
              <c:idx val="16"/>
              <c:layout>
                <c:manualLayout>
                  <c:x val="-3.772584808259586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{D3B6A82D-3C09-47D5-98FA-EE1C737B582B}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5C-45C2-9909-FF13689B8A6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{71E12222-FB6E-4752-B844-C248E00D4E28}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5C-45C2-9909-FF13689B8A6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{CE6B941D-8472-48F3-989D-2137A74ED85A}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5C-45C2-9909-FF13689B8A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c:v>
                </c:pt>
                <c:pt idx="16">
                  <c:v>12.9</c:v>
                </c:pt>
                <c:pt idx="24">
                  <c:v>13</c:v>
                </c:pt>
                <c:pt idx="32">
                  <c:v>13.8</c:v>
                </c:pt>
              </c:numCache>
            </c:numRef>
          </c:xVal>
          <c:yVal>
            <c:numRef>
              <c:f>公会計指標分析・財政指標組合せ分析表!$BP$73:$DC$73</c:f>
              <c:numCache>
                <c:formatCode>#,##0.0;"▲ "#,##0.0</c:formatCode>
                <c:ptCount val="40"/>
                <c:pt idx="0">
                  <c:v>103.1</c:v>
                </c:pt>
                <c:pt idx="8">
                  <c:v>87.9</c:v>
                </c:pt>
                <c:pt idx="16">
                  <c:v>87.9</c:v>
                </c:pt>
                <c:pt idx="24">
                  <c:v>96.2</c:v>
                </c:pt>
                <c:pt idx="32">
                  <c:v>93.8</c:v>
                </c:pt>
              </c:numCache>
            </c:numRef>
          </c:yVal>
          <c:smooth val="0"/>
          <c:extLst>
            <c:ext xmlns:c16="http://schemas.microsoft.com/office/drawing/2014/chart" uri="{C3380CC4-5D6E-409C-BE32-E72D297353CC}">
              <c16:uniqueId val="{00000009-7B5C-45C2-9909-FF13689B8A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{2A9AC19C-F3E5-41DF-8572-9D972AC11889}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5C-45C2-9909-FF13689B8A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{997C8809-103F-4651-BC5F-89DBEB695A0B}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C-45C2-9909-FF13689B8A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{9DB244EE-57BA-4E1C-957B-0CC8C9BA0992}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C-45C2-9909-FF13689B8A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{536A40D7-F35A-4918-B9ED-A4D8ED37897E}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C-45C2-9909-FF13689B8A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{2E002AD5-ABA4-49AF-9B13-AC0089E96999}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C-45C2-9909-FF13689B8A6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{96058430-18F9-4EEB-A60C-370FEC917DD3}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5C-45C2-9909-FF13689B8A6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{F414D3D1-C56E-4D5B-A154-7EE0B3D89F0D}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5C-45C2-9909-FF13689B8A6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{80F531C8-953A-4B4D-AFDB-FA8DD18E144D}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5C-45C2-9909-FF13689B8A6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{D6D4556F-775E-469D-9CB0-466EEAA3453A}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5C-45C2-9909-FF13689B8A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10.8</c:v>
                </c:pt>
                <c:pt idx="16">
                  <c:v>10.199999999999999</c:v>
                </c:pt>
                <c:pt idx="24">
                  <c:v>9.9</c:v>
                </c:pt>
                <c:pt idx="32">
                  <c:v>9.9</c:v>
                </c:pt>
              </c:numCache>
            </c:numRef>
          </c:xVal>
          <c:yVal>
            <c:numRef>
              <c:f>公会計指標分析・財政指標組合せ分析表!$BP$77:$DC$77</c:f>
              <c:numCache>
                <c:formatCode>#,##0.0;"▲ "#,##0.0</c:formatCode>
                <c:ptCount val="40"/>
                <c:pt idx="0">
                  <c:v>49.7</c:v>
                </c:pt>
                <c:pt idx="8">
                  <c:v>58.9</c:v>
                </c:pt>
                <c:pt idx="16">
                  <c:v>51.4</c:v>
                </c:pt>
                <c:pt idx="24">
                  <c:v>46.8</c:v>
                </c:pt>
                <c:pt idx="32">
                  <c:v>48.4</c:v>
                </c:pt>
              </c:numCache>
            </c:numRef>
          </c:yVal>
          <c:smooth val="0"/>
          <c:extLst>
            <c:ext xmlns:c16="http://schemas.microsoft.com/office/drawing/2014/chart" uri="{C3380CC4-5D6E-409C-BE32-E72D297353CC}">
              <c16:uniqueId val="{00000013-7B5C-45C2-9909-FF13689B8A60}"/>
            </c:ext>
          </c:extLst>
        </c:ser>
        <c:dLbls>
          <c:showLegendKey val="0"/>
          <c:showVal val="1"/>
          <c:showCatName val="0"/>
          <c:showSerName val="0"/>
          <c:showPercent val="0"/>
          <c:showBubbleSize val="0"/>
        </c:dLbls>
        <c:axId val="408771432"/>
        <c:axId val="408766336"/>
      </c:scatterChart>
      <c:valAx>
        <c:axId val="408771432"/>
        <c:scaling>
          <c:orientation val="minMax"/>
          <c:max val="15.29999999999999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66336"/>
        <c:crosses val="autoZero"/>
        <c:crossBetween val="midCat"/>
      </c:valAx>
      <c:valAx>
        <c:axId val="408766336"/>
        <c:scaling>
          <c:orientation val="minMax"/>
          <c:max val="113"/>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771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財政力指数についてはこれまで</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を保持してきたがそこから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税収については前年微増であったが、更に増加となった。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これは個人住民税の増加によるもので、農業・営業・給与など所得額が増加したことが要因となっている。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しかしながら今後も税収の大幅な増加は見込めず数値の改善は難しいが、引き続き歳入の確保に努め財政力強化及び財政健全化を図る。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人件費、物件費の若干の増減によるが下水道事業特別会計への繰出金の増加、公債費、扶助費（福祉事務所設置）が高止まりしている。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年度は下水道事業特別会計繰出し基準の見直しを行ったことが大きな要因となり対前年比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ポイント、類似団体との比較では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ポイントほど高い数値となっていたが近年横ばいが続いていた。平成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年度以前の水準に戻ったが災害復旧事業等繰越事業が減少した平成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年度は一転対前年比</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増の硬直した経常収支比率となった。今後も合併算定替えの影響による普通交付税の減少などにより、数値の改善は難しいと思われるが、借入抑制などによる公債費の縮減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65</xdr:row>
      <xdr:rowOff>4656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70870"/>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708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7196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9739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62</xdr:row>
      <xdr:rowOff>12277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9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近年、人件費は平成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年度から増加に転じて以降年々微増となっている。平成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5,466</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ポイント増加しているが類似団体と比べて若干低い数値となっているもののその差は詰まってきている。職員数が増加しており引き続き職員定数の適正化、物件費の抑制に努める必要がある。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154248</xdr:rowOff>
    </xdr:from>
    <xdr:to>
      <xdr:col>23</xdr:col>
      <xdr:colOff>133350</xdr:colOff>
      <xdr:row>82</xdr:row>
      <xdr:rowOff>4780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1698"/>
          <a:ext cx="8382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153961</xdr:rowOff>
    </xdr:from>
    <xdr:to>
      <xdr:col>19</xdr:col>
      <xdr:colOff>133350</xdr:colOff>
      <xdr:row>81</xdr:row>
      <xdr:rowOff>154248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1411"/>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89973</xdr:rowOff>
    </xdr:from>
    <xdr:to>
      <xdr:col>15</xdr:col>
      <xdr:colOff>82550</xdr:colOff>
      <xdr:row>81</xdr:row>
      <xdr:rowOff>153961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7423"/>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62412</xdr:rowOff>
    </xdr:from>
    <xdr:to>
      <xdr:col>11</xdr:col>
      <xdr:colOff>31750</xdr:colOff>
      <xdr:row>81</xdr:row>
      <xdr:rowOff>89973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9862"/>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160274</xdr:rowOff>
    </xdr:from>
    <xdr:to>
      <xdr:col>7</xdr:col>
      <xdr:colOff>31750</xdr:colOff>
      <xdr:row>82</xdr:row>
      <xdr:rowOff>90424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125430</xdr:rowOff>
    </xdr:from>
    <xdr:to>
      <xdr:col>23</xdr:col>
      <xdr:colOff>184150</xdr:colOff>
      <xdr:row>82</xdr:row>
      <xdr:rowOff>55580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141957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103448</xdr:rowOff>
    </xdr:from>
    <xdr:to>
      <xdr:col>19</xdr:col>
      <xdr:colOff>184150</xdr:colOff>
      <xdr:row>82</xdr:row>
      <xdr:rowOff>33598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43775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103161</xdr:rowOff>
    </xdr:from>
    <xdr:to>
      <xdr:col>15</xdr:col>
      <xdr:colOff>133350</xdr:colOff>
      <xdr:row>82</xdr:row>
      <xdr:rowOff>33311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39173</xdr:rowOff>
    </xdr:from>
    <xdr:to>
      <xdr:col>11</xdr:col>
      <xdr:colOff>82550</xdr:colOff>
      <xdr:row>81</xdr:row>
      <xdr:rowOff>140773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150950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11612</xdr:rowOff>
    </xdr:from>
    <xdr:to>
      <xdr:col>7</xdr:col>
      <xdr:colOff>31750</xdr:colOff>
      <xdr:row>81</xdr:row>
      <xdr:rowOff>113212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123389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これまで行政コストの見える化に努め各種手当の見直しを行ってきており類似団体との比較でも適正な水準となっている。国家公務員の時限的な給与改定特例法による措置が終了したため、平成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年度水準まで減少している。引き続き給与の適正化に努めていきたい。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latin typeface="ＭＳ Ｐゴシック" panose="020B0600070205080204" pitchFamily="50" charset="-128"/>
              <a:ea typeface="ＭＳ Ｐゴシック" panose="020B0600070205080204" pitchFamily="50" charset="-128"/>
            </a:rPr>
            <a:t>今後も更なる定員管理の適正化に努めるとともに、積極的な業務のアウトソーシングを行っていくが権限移譲・業務の多様化により一人あたりの業務量は増加傾向にあり定員削減については厳しい見通し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113824</xdr:rowOff>
    </xdr:from>
    <xdr:to>
      <xdr:col>81</xdr:col>
      <xdr:colOff>44450</xdr:colOff>
      <xdr:row>62</xdr:row>
      <xdr:rowOff>160575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743724"/>
          <a:ext cx="8382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113824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69848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128429</xdr:rowOff>
    </xdr:from>
    <xdr:to>
      <xdr:col>72</xdr:col>
      <xdr:colOff>203200</xdr:colOff>
      <xdr:row>62</xdr:row>
      <xdr:rowOff>68580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586879"/>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66596</xdr:rowOff>
    </xdr:from>
    <xdr:to>
      <xdr:col>68</xdr:col>
      <xdr:colOff>152400</xdr:colOff>
      <xdr:row>61</xdr:row>
      <xdr:rowOff>128429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525046"/>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83662</xdr:rowOff>
    </xdr:from>
    <xdr:to>
      <xdr:col>64</xdr:col>
      <xdr:colOff>152400</xdr:colOff>
      <xdr:row>62</xdr:row>
      <xdr:rowOff>13812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109775</xdr:rowOff>
    </xdr:from>
    <xdr:to>
      <xdr:col>81</xdr:col>
      <xdr:colOff>95250</xdr:colOff>
      <xdr:row>63</xdr:row>
      <xdr:rowOff>39925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7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81852</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7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63024</xdr:rowOff>
    </xdr:from>
    <xdr:to>
      <xdr:col>77</xdr:col>
      <xdr:colOff>95250</xdr:colOff>
      <xdr:row>62</xdr:row>
      <xdr:rowOff>164624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149401</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7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77629</xdr:rowOff>
    </xdr:from>
    <xdr:to>
      <xdr:col>68</xdr:col>
      <xdr:colOff>203200</xdr:colOff>
      <xdr:row>62</xdr:row>
      <xdr:rowOff>7779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17956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3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15796</xdr:rowOff>
    </xdr:from>
    <xdr:to>
      <xdr:col>64</xdr:col>
      <xdr:colOff>152400</xdr:colOff>
      <xdr:row>61</xdr:row>
      <xdr:rowOff>117396</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127573</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よる起債の償還が終了しつつあり、数値が改善される大きな要因となっていたが、合併特例債を活用した大型建設事業債の元金償還が次々と始まってきており、公債費の大幅な減少は見込めない状況。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発災の鳥取県中部地震への災害復旧事業債、由良宿団地を建替える公営住宅建設事業債の元金償還が今後控えており、大幅に改善する見通しとはなっていない。類似団体と比べ依然高い数値となっているため新たな起債事業はより厳選の上、慎重に進め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44</xdr:row>
      <xdr:rowOff>84667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52122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148872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148872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45</xdr:row>
      <xdr:rowOff>47272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52122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101194</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167922</xdr:rowOff>
    </xdr:from>
    <xdr:to>
      <xdr:col>64</xdr:col>
      <xdr:colOff>152400</xdr:colOff>
      <xdr:row>45</xdr:row>
      <xdr:rowOff>98072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82849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一般会計、下水道会計の起債残高は年々減少しているが、まだまだ両会計ともに数値としては高止まりしており、類似団体との比較では</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ポイントほど高い数値となっている。</a:t>
          </a:r>
        </a:p>
        <a:p>
          <a:r>
            <a:rPr kumimoji="1" lang="ja-JP" altLang="en-US" sz="1300">
              <a:latin typeface="ＭＳ Ｐゴシック" panose="020B0600070205080204" pitchFamily="50" charset="-128"/>
              <a:ea typeface="ＭＳ Ｐゴシック" panose="020B0600070205080204" pitchFamily="50" charset="-128"/>
            </a:rPr>
            <a:t>起債残高の減少により比率も減少する見込みであるが、急激な改善を見込むことはできないため毎年徹底した歳出見直しと新たな起債の抑制を行っていく。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39031</xdr:rowOff>
    </xdr:from>
    <xdr:to>
      <xdr:col>81</xdr:col>
      <xdr:colOff>44450</xdr:colOff>
      <xdr:row>18</xdr:row>
      <xdr:rowOff>58335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312513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163026</xdr:rowOff>
    </xdr:from>
    <xdr:to>
      <xdr:col>77</xdr:col>
      <xdr:colOff>44450</xdr:colOff>
      <xdr:row>18</xdr:row>
      <xdr:rowOff>58335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290800" y="307767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17</xdr:row>
      <xdr:rowOff>163026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4401800" y="3077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18</xdr:row>
      <xdr:rowOff>113834</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3077676"/>
          <a:ext cx="8890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159681</xdr:rowOff>
    </xdr:from>
    <xdr:to>
      <xdr:col>81</xdr:col>
      <xdr:colOff>95250</xdr:colOff>
      <xdr:row>18</xdr:row>
      <xdr:rowOff>89831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131758</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30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7535</xdr:rowOff>
    </xdr:from>
    <xdr:to>
      <xdr:col>77</xdr:col>
      <xdr:colOff>95250</xdr:colOff>
      <xdr:row>18</xdr:row>
      <xdr:rowOff>109135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93912</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318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112226</xdr:rowOff>
    </xdr:from>
    <xdr:to>
      <xdr:col>73</xdr:col>
      <xdr:colOff>44450</xdr:colOff>
      <xdr:row>18</xdr:row>
      <xdr:rowOff>42376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27153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63034</xdr:rowOff>
    </xdr:from>
    <xdr:to>
      <xdr:col>64</xdr:col>
      <xdr:colOff>152400</xdr:colOff>
      <xdr:row>18</xdr:row>
      <xdr:rowOff>164634</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149412</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行政コストの見える化に努め各種手当の見直しを行ってきた結果、合併後歳出に占める人件費の割合は年々減少し近年は横ばいが続いていたが平成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年度は若干増加し平成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年度は更に増加した。令和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へ移行するため人件費を対前年度比較する事は難しくなるが類似団体との比較については見守っていく必要がある。定員適正化計画策定等に努めて人件費の総額が減少するよう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0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29028</xdr:rowOff>
    </xdr:from>
    <xdr:to>
      <xdr:col>19</xdr:col>
      <xdr:colOff>187325</xdr:colOff>
      <xdr:row>38</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4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140805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業務のアウトソーシングを今後積極的に行う計画があり物件費は若干上昇する見込みであるが平成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年度は他の性質の割合が高くなり相対的に減少した。平成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年度は例年の水準に戻っているものと評価している。</a:t>
          </a:r>
        </a:p>
        <a:p>
          <a:r>
            <a:rPr kumimoji="1" lang="ja-JP" altLang="en-US" sz="1300">
              <a:latin typeface="ＭＳ Ｐゴシック" panose="020B0600070205080204" pitchFamily="50" charset="-128"/>
              <a:ea typeface="ＭＳ Ｐゴシック" panose="020B0600070205080204" pitchFamily="50" charset="-128"/>
            </a:rPr>
            <a:t>業務のアウトソーシングに係る委託料が増加傾向となってもその他の需用費等は引き続き抑制に努める。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1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1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生活保護費の増大が主な要因であると思われるが類似団体と比べて依然高い数値となっている。</a:t>
          </a:r>
        </a:p>
        <a:p>
          <a:r>
            <a:rPr kumimoji="1" lang="ja-JP" altLang="en-US" sz="1300">
              <a:latin typeface="ＭＳ Ｐゴシック" panose="020B0600070205080204" pitchFamily="50" charset="-128"/>
              <a:ea typeface="ＭＳ Ｐゴシック" panose="020B0600070205080204" pitchFamily="50" charset="-128"/>
            </a:rPr>
            <a:t>福祉事務所を設置した平成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年度以降高い数値で推移している。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71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62</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71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88900</xdr:rowOff>
    </xdr:from>
    <xdr:to>
      <xdr:col>15</xdr:col>
      <xdr:colOff>98425</xdr:colOff>
      <xdr:row>62</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54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61</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7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62</xdr:row>
      <xdr:rowOff>0</xdr:rowOff>
    </xdr:from>
    <xdr:to>
      <xdr:col>15</xdr:col>
      <xdr:colOff>149225</xdr:colOff>
      <xdr:row>62</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下水道事業特別会計への基準内繰出が大幅に増加していることにより、数値が高止まりしている。</a:t>
          </a:r>
        </a:p>
        <a:p>
          <a:r>
            <a:rPr kumimoji="1" lang="ja-JP" altLang="en-US" sz="1300">
              <a:latin typeface="ＭＳ Ｐゴシック" panose="020B0600070205080204" pitchFamily="50" charset="-128"/>
              <a:ea typeface="ＭＳ Ｐゴシック" panose="020B0600070205080204" pitchFamily="50" charset="-128"/>
            </a:rPr>
            <a:t>令和元年度に下水道事業が地方公営企業法の適用となるが当面は運転資金等繰出金が増加する見込みとなっている。</a:t>
          </a:r>
        </a:p>
        <a:p>
          <a:r>
            <a:rPr kumimoji="1" lang="ja-JP" altLang="en-US" sz="1300">
              <a:latin typeface="ＭＳ Ｐゴシック" panose="020B0600070205080204" pitchFamily="50" charset="-128"/>
              <a:ea typeface="ＭＳ Ｐゴシック" panose="020B0600070205080204" pitchFamily="50" charset="-128"/>
            </a:rPr>
            <a:t>将来、繰出し金が抑制されるよう事業経営の見直し等に努める。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165862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1854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59</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745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57</xdr:row>
      <xdr:rowOff>165862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74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89679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115062</xdr:rowOff>
    </xdr:from>
    <xdr:to>
      <xdr:col>82</xdr:col>
      <xdr:colOff>158750</xdr:colOff>
      <xdr:row>60</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23639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3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115062</xdr:rowOff>
    </xdr:from>
    <xdr:to>
      <xdr:col>65</xdr:col>
      <xdr:colOff>53975</xdr:colOff>
      <xdr:row>58</xdr:row>
      <xdr:rowOff>45212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29989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近年、補助費等の全体としては減少傾向に在ったが社会保障費、農林水産業費の増加により補助費の総額も上昇している平成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年度は割合としては若干減少した。</a:t>
          </a:r>
        </a:p>
        <a:p>
          <a:r>
            <a:rPr kumimoji="1" lang="ja-JP" altLang="en-US" sz="1300">
              <a:latin typeface="ＭＳ Ｐゴシック" panose="020B0600070205080204" pitchFamily="50" charset="-128"/>
              <a:ea typeface="ＭＳ Ｐゴシック" panose="020B0600070205080204" pitchFamily="50" charset="-128"/>
            </a:rPr>
            <a:t>今後も高齢化が進むことによりこの傾向は続く見通しであるため事務事業の見直し、介護予防の推進等による経費の縮減に努めていく。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35</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18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85090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125747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年度をピークに減少してきており、その占める割合も低くなってきている。</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年度の鳥取県中部地震等に係る災害復旧事業債、合併特例債事業の元利償還が本格化するため、しばらく大幅な減少は見込めない。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98425</xdr:rowOff>
    </xdr:from>
    <xdr:to>
      <xdr:col>24</xdr:col>
      <xdr:colOff>25400</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28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98425</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150495</xdr:rowOff>
    </xdr:from>
    <xdr:to>
      <xdr:col>6</xdr:col>
      <xdr:colOff>171450</xdr:colOff>
      <xdr:row>77</xdr:row>
      <xdr:rowOff>80645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65422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47625</xdr:rowOff>
    </xdr:from>
    <xdr:to>
      <xdr:col>20</xdr:col>
      <xdr:colOff>38100</xdr:colOff>
      <xdr:row>76</xdr:row>
      <xdr:rowOff>149225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159402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補助費と基準内繰出が増加しているものの、全体としては横ばいの数値となっていたが平成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年度は特別会計の繰出金等の増が要因となり数値がかなり上昇した。平成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年度は若干改善したものの平成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年度は一転、増加に転じた。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152146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43485"/>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8346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151068</xdr:rowOff>
    </xdr:from>
    <xdr:to>
      <xdr:col>29</xdr:col>
      <xdr:colOff>127000</xdr:colOff>
      <xdr:row>17</xdr:row>
      <xdr:rowOff>160637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3343"/>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160637</xdr:rowOff>
    </xdr:from>
    <xdr:to>
      <xdr:col>26</xdr:col>
      <xdr:colOff>50800</xdr:colOff>
      <xdr:row>18</xdr:row>
      <xdr:rowOff>30923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2912"/>
          <a:ext cx="6985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30923</xdr:rowOff>
    </xdr:from>
    <xdr:to>
      <xdr:col>22</xdr:col>
      <xdr:colOff>114300</xdr:colOff>
      <xdr:row>18</xdr:row>
      <xdr:rowOff>39991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4648"/>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39991</xdr:rowOff>
    </xdr:from>
    <xdr:to>
      <xdr:col>18</xdr:col>
      <xdr:colOff>177800</xdr:colOff>
      <xdr:row>18</xdr:row>
      <xdr:rowOff>139029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3716"/>
          <a:ext cx="698500" cy="9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100268</xdr:rowOff>
    </xdr:from>
    <xdr:to>
      <xdr:col>29</xdr:col>
      <xdr:colOff>177800</xdr:colOff>
      <xdr:row>18</xdr:row>
      <xdr:rowOff>30418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72345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109837</xdr:rowOff>
    </xdr:from>
    <xdr:to>
      <xdr:col>26</xdr:col>
      <xdr:colOff>101600</xdr:colOff>
      <xdr:row>18</xdr:row>
      <xdr:rowOff>39987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24764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151573</xdr:rowOff>
    </xdr:from>
    <xdr:to>
      <xdr:col>22</xdr:col>
      <xdr:colOff>165100</xdr:colOff>
      <xdr:row>18</xdr:row>
      <xdr:rowOff>81723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66500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160641</xdr:rowOff>
    </xdr:from>
    <xdr:to>
      <xdr:col>19</xdr:col>
      <xdr:colOff>38100</xdr:colOff>
      <xdr:row>18</xdr:row>
      <xdr:rowOff>90791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88229</xdr:rowOff>
    </xdr:from>
    <xdr:to>
      <xdr:col>15</xdr:col>
      <xdr:colOff>101600</xdr:colOff>
      <xdr:row>19</xdr:row>
      <xdr:rowOff>18379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227337</xdr:rowOff>
    </xdr:from>
    <xdr:to>
      <xdr:col>29</xdr:col>
      <xdr:colOff>127000</xdr:colOff>
      <xdr:row>35</xdr:row>
      <xdr:rowOff>247586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37687"/>
          <a:ext cx="6477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167272</xdr:rowOff>
    </xdr:from>
    <xdr:to>
      <xdr:col>26</xdr:col>
      <xdr:colOff>50800</xdr:colOff>
      <xdr:row>35</xdr:row>
      <xdr:rowOff>247586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77622"/>
          <a:ext cx="698500" cy="8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167272</xdr:rowOff>
    </xdr:from>
    <xdr:to>
      <xdr:col>22</xdr:col>
      <xdr:colOff>114300</xdr:colOff>
      <xdr:row>36</xdr:row>
      <xdr:rowOff>1937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7622"/>
          <a:ext cx="698500" cy="17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296850</xdr:rowOff>
    </xdr:from>
    <xdr:to>
      <xdr:col>18</xdr:col>
      <xdr:colOff>177800</xdr:colOff>
      <xdr:row>36</xdr:row>
      <xdr:rowOff>1937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07200"/>
          <a:ext cx="698500" cy="4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270643</xdr:rowOff>
    </xdr:from>
    <xdr:to>
      <xdr:col>15</xdr:col>
      <xdr:colOff>101600</xdr:colOff>
      <xdr:row>36</xdr:row>
      <xdr:rowOff>29343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176537</xdr:rowOff>
    </xdr:from>
    <xdr:to>
      <xdr:col>29</xdr:col>
      <xdr:colOff>177800</xdr:colOff>
      <xdr:row>35</xdr:row>
      <xdr:rowOff>278137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196786</xdr:rowOff>
    </xdr:from>
    <xdr:to>
      <xdr:col>26</xdr:col>
      <xdr:colOff>101600</xdr:colOff>
      <xdr:row>35</xdr:row>
      <xdr:rowOff>298386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308563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116472</xdr:rowOff>
    </xdr:from>
    <xdr:to>
      <xdr:col>22</xdr:col>
      <xdr:colOff>165100</xdr:colOff>
      <xdr:row>35</xdr:row>
      <xdr:rowOff>218072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228249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294037</xdr:rowOff>
    </xdr:from>
    <xdr:to>
      <xdr:col>19</xdr:col>
      <xdr:colOff>38100</xdr:colOff>
      <xdr:row>36</xdr:row>
      <xdr:rowOff>52737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37514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246050</xdr:rowOff>
    </xdr:from>
    <xdr:to>
      <xdr:col>15</xdr:col>
      <xdr:colOff>101600</xdr:colOff>
      <xdr:row>36</xdr:row>
      <xdr:rowOff>4750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140876</xdr:rowOff>
    </xdr:from>
    <xdr:to>
      <xdr:col>24</xdr:col>
      <xdr:colOff>63500</xdr:colOff>
      <xdr:row>36</xdr:row>
      <xdr:rowOff>149252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3076"/>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149252</xdr:rowOff>
    </xdr:from>
    <xdr:to>
      <xdr:col>19</xdr:col>
      <xdr:colOff>177800</xdr:colOff>
      <xdr:row>37</xdr:row>
      <xdr:rowOff>50073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1452"/>
          <a:ext cx="8890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50073</xdr:rowOff>
    </xdr:from>
    <xdr:to>
      <xdr:col>15</xdr:col>
      <xdr:colOff>50800</xdr:colOff>
      <xdr:row>37</xdr:row>
      <xdr:rowOff>87759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3723"/>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87759</xdr:rowOff>
    </xdr:from>
    <xdr:to>
      <xdr:col>10</xdr:col>
      <xdr:colOff>114300</xdr:colOff>
      <xdr:row>37</xdr:row>
      <xdr:rowOff>125086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1409"/>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90076</xdr:rowOff>
    </xdr:from>
    <xdr:to>
      <xdr:col>24</xdr:col>
      <xdr:colOff>114300</xdr:colOff>
      <xdr:row>37</xdr:row>
      <xdr:rowOff>20226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98452</xdr:rowOff>
    </xdr:from>
    <xdr:to>
      <xdr:col>20</xdr:col>
      <xdr:colOff>38100</xdr:colOff>
      <xdr:row>37</xdr:row>
      <xdr:rowOff>28602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19729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170723</xdr:rowOff>
    </xdr:from>
    <xdr:to>
      <xdr:col>15</xdr:col>
      <xdr:colOff>101600</xdr:colOff>
      <xdr:row>37</xdr:row>
      <xdr:rowOff>100873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92000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36959</xdr:rowOff>
    </xdr:from>
    <xdr:to>
      <xdr:col>10</xdr:col>
      <xdr:colOff>165100</xdr:colOff>
      <xdr:row>37</xdr:row>
      <xdr:rowOff>138559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129686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74286</xdr:rowOff>
    </xdr:from>
    <xdr:to>
      <xdr:col>6</xdr:col>
      <xdr:colOff>38100</xdr:colOff>
      <xdr:row>38</xdr:row>
      <xdr:rowOff>4435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73189</xdr:rowOff>
    </xdr:from>
    <xdr:to>
      <xdr:col>24</xdr:col>
      <xdr:colOff>63500</xdr:colOff>
      <xdr:row>57</xdr:row>
      <xdr:rowOff>97261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45839"/>
          <a:ext cx="8382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85671</xdr:rowOff>
    </xdr:from>
    <xdr:to>
      <xdr:col>19</xdr:col>
      <xdr:colOff>177800</xdr:colOff>
      <xdr:row>57</xdr:row>
      <xdr:rowOff>97261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5832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85671</xdr:rowOff>
    </xdr:from>
    <xdr:to>
      <xdr:col>15</xdr:col>
      <xdr:colOff>50800</xdr:colOff>
      <xdr:row>57</xdr:row>
      <xdr:rowOff>124989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5832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124989</xdr:rowOff>
    </xdr:from>
    <xdr:to>
      <xdr:col>10</xdr:col>
      <xdr:colOff>114300</xdr:colOff>
      <xdr:row>57</xdr:row>
      <xdr:rowOff>148356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9763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22389</xdr:rowOff>
    </xdr:from>
    <xdr:to>
      <xdr:col>24</xdr:col>
      <xdr:colOff>114300</xdr:colOff>
      <xdr:row>57</xdr:row>
      <xdr:rowOff>123989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46461</xdr:rowOff>
    </xdr:from>
    <xdr:to>
      <xdr:col>20</xdr:col>
      <xdr:colOff>38100</xdr:colOff>
      <xdr:row>57</xdr:row>
      <xdr:rowOff>148061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139188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34871</xdr:rowOff>
    </xdr:from>
    <xdr:to>
      <xdr:col>15</xdr:col>
      <xdr:colOff>101600</xdr:colOff>
      <xdr:row>57</xdr:row>
      <xdr:rowOff>136471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127598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74189</xdr:rowOff>
    </xdr:from>
    <xdr:to>
      <xdr:col>10</xdr:col>
      <xdr:colOff>165100</xdr:colOff>
      <xdr:row>58</xdr:row>
      <xdr:rowOff>4339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166916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97556</xdr:rowOff>
    </xdr:from>
    <xdr:to>
      <xdr:col>6</xdr:col>
      <xdr:colOff>38100</xdr:colOff>
      <xdr:row>58</xdr:row>
      <xdr:rowOff>27706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18833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94780</xdr:rowOff>
    </xdr:from>
    <xdr:to>
      <xdr:col>24</xdr:col>
      <xdr:colOff>63500</xdr:colOff>
      <xdr:row>78</xdr:row>
      <xdr:rowOff>138709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7880"/>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57519</xdr:rowOff>
    </xdr:from>
    <xdr:to>
      <xdr:col>19</xdr:col>
      <xdr:colOff>177800</xdr:colOff>
      <xdr:row>78</xdr:row>
      <xdr:rowOff>94780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061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57519</xdr:rowOff>
    </xdr:from>
    <xdr:to>
      <xdr:col>15</xdr:col>
      <xdr:colOff>50800</xdr:colOff>
      <xdr:row>78</xdr:row>
      <xdr:rowOff>152464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0619"/>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126594</xdr:rowOff>
    </xdr:from>
    <xdr:to>
      <xdr:col>10</xdr:col>
      <xdr:colOff>114300</xdr:colOff>
      <xdr:row>78</xdr:row>
      <xdr:rowOff>152464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9694"/>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116806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87909</xdr:rowOff>
    </xdr:from>
    <xdr:to>
      <xdr:col>24</xdr:col>
      <xdr:colOff>114300</xdr:colOff>
      <xdr:row>79</xdr:row>
      <xdr:rowOff>18059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2836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43980</xdr:rowOff>
    </xdr:from>
    <xdr:to>
      <xdr:col>20</xdr:col>
      <xdr:colOff>38100</xdr:colOff>
      <xdr:row>78</xdr:row>
      <xdr:rowOff>145580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136707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6719</xdr:rowOff>
    </xdr:from>
    <xdr:to>
      <xdr:col>15</xdr:col>
      <xdr:colOff>101600</xdr:colOff>
      <xdr:row>78</xdr:row>
      <xdr:rowOff>108319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101664</xdr:rowOff>
    </xdr:from>
    <xdr:to>
      <xdr:col>10</xdr:col>
      <xdr:colOff>165100</xdr:colOff>
      <xdr:row>79</xdr:row>
      <xdr:rowOff>31814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22941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75794</xdr:rowOff>
    </xdr:from>
    <xdr:to>
      <xdr:col>6</xdr:col>
      <xdr:colOff>38100</xdr:colOff>
      <xdr:row>79</xdr:row>
      <xdr:rowOff>5944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168521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80963</xdr:rowOff>
    </xdr:from>
    <xdr:to>
      <xdr:col>24</xdr:col>
      <xdr:colOff>63500</xdr:colOff>
      <xdr:row>94</xdr:row>
      <xdr:rowOff>111227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97263"/>
          <a:ext cx="8382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25857</xdr:rowOff>
    </xdr:from>
    <xdr:to>
      <xdr:col>19</xdr:col>
      <xdr:colOff>177800</xdr:colOff>
      <xdr:row>94</xdr:row>
      <xdr:rowOff>80963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42157"/>
          <a:ext cx="8890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25857</xdr:rowOff>
    </xdr:from>
    <xdr:to>
      <xdr:col>15</xdr:col>
      <xdr:colOff>50800</xdr:colOff>
      <xdr:row>94</xdr:row>
      <xdr:rowOff>142977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42157"/>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142977</xdr:rowOff>
    </xdr:from>
    <xdr:to>
      <xdr:col>10</xdr:col>
      <xdr:colOff>114300</xdr:colOff>
      <xdr:row>95</xdr:row>
      <xdr:rowOff>9486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59277"/>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170562</xdr:rowOff>
    </xdr:from>
    <xdr:to>
      <xdr:col>6</xdr:col>
      <xdr:colOff>38100</xdr:colOff>
      <xdr:row>96</xdr:row>
      <xdr:rowOff>100712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91839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60427</xdr:rowOff>
    </xdr:from>
    <xdr:to>
      <xdr:col>24</xdr:col>
      <xdr:colOff>114300</xdr:colOff>
      <xdr:row>94</xdr:row>
      <xdr:rowOff>162027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83304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30163</xdr:rowOff>
    </xdr:from>
    <xdr:to>
      <xdr:col>20</xdr:col>
      <xdr:colOff>38100</xdr:colOff>
      <xdr:row>94</xdr:row>
      <xdr:rowOff>131763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148290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146507</xdr:rowOff>
    </xdr:from>
    <xdr:to>
      <xdr:col>15</xdr:col>
      <xdr:colOff>101600</xdr:colOff>
      <xdr:row>94</xdr:row>
      <xdr:rowOff>76657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93184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92177</xdr:rowOff>
    </xdr:from>
    <xdr:to>
      <xdr:col>10</xdr:col>
      <xdr:colOff>165100</xdr:colOff>
      <xdr:row>95</xdr:row>
      <xdr:rowOff>22327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38854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130136</xdr:rowOff>
    </xdr:from>
    <xdr:to>
      <xdr:col>6</xdr:col>
      <xdr:colOff>38100</xdr:colOff>
      <xdr:row>95</xdr:row>
      <xdr:rowOff>60286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76813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79916</xdr:rowOff>
    </xdr:from>
    <xdr:to>
      <xdr:col>55</xdr:col>
      <xdr:colOff>0</xdr:colOff>
      <xdr:row>37</xdr:row>
      <xdr:rowOff>129006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3566"/>
          <a:ext cx="8382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79916</xdr:rowOff>
    </xdr:from>
    <xdr:to>
      <xdr:col>50</xdr:col>
      <xdr:colOff>114300</xdr:colOff>
      <xdr:row>37</xdr:row>
      <xdr:rowOff>110435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356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110435</xdr:rowOff>
    </xdr:from>
    <xdr:to>
      <xdr:col>45</xdr:col>
      <xdr:colOff>177800</xdr:colOff>
      <xdr:row>37</xdr:row>
      <xdr:rowOff>152415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4085"/>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152415</xdr:rowOff>
    </xdr:from>
    <xdr:to>
      <xdr:col>41</xdr:col>
      <xdr:colOff>50800</xdr:colOff>
      <xdr:row>38</xdr:row>
      <xdr:rowOff>11803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6065"/>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77331</xdr:rowOff>
    </xdr:from>
    <xdr:to>
      <xdr:col>36</xdr:col>
      <xdr:colOff>165100</xdr:colOff>
      <xdr:row>38</xdr:row>
      <xdr:rowOff>7480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24008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78206</xdr:rowOff>
    </xdr:from>
    <xdr:to>
      <xdr:col>55</xdr:col>
      <xdr:colOff>50800</xdr:colOff>
      <xdr:row>38</xdr:row>
      <xdr:rowOff>8356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164583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29116</xdr:rowOff>
    </xdr:from>
    <xdr:to>
      <xdr:col>50</xdr:col>
      <xdr:colOff>165100</xdr:colOff>
      <xdr:row>37</xdr:row>
      <xdr:rowOff>130716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121843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59635</xdr:rowOff>
    </xdr:from>
    <xdr:to>
      <xdr:col>46</xdr:col>
      <xdr:colOff>38100</xdr:colOff>
      <xdr:row>37</xdr:row>
      <xdr:rowOff>161235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152361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101615</xdr:rowOff>
    </xdr:from>
    <xdr:to>
      <xdr:col>41</xdr:col>
      <xdr:colOff>101600</xdr:colOff>
      <xdr:row>38</xdr:row>
      <xdr:rowOff>31765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132453</xdr:rowOff>
    </xdr:from>
    <xdr:to>
      <xdr:col>36</xdr:col>
      <xdr:colOff>165100</xdr:colOff>
      <xdr:row>38</xdr:row>
      <xdr:rowOff>62602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6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53730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161047</xdr:rowOff>
    </xdr:from>
    <xdr:to>
      <xdr:col>55</xdr:col>
      <xdr:colOff>0</xdr:colOff>
      <xdr:row>57</xdr:row>
      <xdr:rowOff>164537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33697"/>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161047</xdr:rowOff>
    </xdr:from>
    <xdr:to>
      <xdr:col>50</xdr:col>
      <xdr:colOff>114300</xdr:colOff>
      <xdr:row>57</xdr:row>
      <xdr:rowOff>164147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3697"/>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164147</xdr:rowOff>
    </xdr:from>
    <xdr:to>
      <xdr:col>45</xdr:col>
      <xdr:colOff>177800</xdr:colOff>
      <xdr:row>58</xdr:row>
      <xdr:rowOff>26758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6797"/>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26758</xdr:rowOff>
    </xdr:from>
    <xdr:to>
      <xdr:col>41</xdr:col>
      <xdr:colOff>50800</xdr:colOff>
      <xdr:row>58</xdr:row>
      <xdr:rowOff>42532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08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27880</xdr:rowOff>
    </xdr:from>
    <xdr:to>
      <xdr:col>36</xdr:col>
      <xdr:colOff>165100</xdr:colOff>
      <xdr:row>57</xdr:row>
      <xdr:rowOff>129480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146007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113737</xdr:rowOff>
    </xdr:from>
    <xdr:to>
      <xdr:col>55</xdr:col>
      <xdr:colOff>50800</xdr:colOff>
      <xdr:row>58</xdr:row>
      <xdr:rowOff>43887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28664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110247</xdr:rowOff>
    </xdr:from>
    <xdr:to>
      <xdr:col>50</xdr:col>
      <xdr:colOff>165100</xdr:colOff>
      <xdr:row>58</xdr:row>
      <xdr:rowOff>40397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113347</xdr:rowOff>
    </xdr:from>
    <xdr:to>
      <xdr:col>46</xdr:col>
      <xdr:colOff>38100</xdr:colOff>
      <xdr:row>58</xdr:row>
      <xdr:rowOff>43497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34624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147408</xdr:rowOff>
    </xdr:from>
    <xdr:to>
      <xdr:col>41</xdr:col>
      <xdr:colOff>101600</xdr:colOff>
      <xdr:row>58</xdr:row>
      <xdr:rowOff>77558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68685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163182</xdr:rowOff>
    </xdr:from>
    <xdr:to>
      <xdr:col>36</xdr:col>
      <xdr:colOff>165100</xdr:colOff>
      <xdr:row>58</xdr:row>
      <xdr:rowOff>93332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84459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44566</xdr:rowOff>
    </xdr:from>
    <xdr:to>
      <xdr:col>55</xdr:col>
      <xdr:colOff>0</xdr:colOff>
      <xdr:row>79</xdr:row>
      <xdr:rowOff>95760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9116"/>
          <a:ext cx="8382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75319</xdr:rowOff>
    </xdr:from>
    <xdr:to>
      <xdr:col>50</xdr:col>
      <xdr:colOff>114300</xdr:colOff>
      <xdr:row>79</xdr:row>
      <xdr:rowOff>95760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9869"/>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75319</xdr:rowOff>
    </xdr:from>
    <xdr:to>
      <xdr:col>45</xdr:col>
      <xdr:colOff>177800</xdr:colOff>
      <xdr:row>79</xdr:row>
      <xdr:rowOff>97572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19869"/>
          <a:ext cx="889000" cy="2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80541</xdr:rowOff>
    </xdr:from>
    <xdr:to>
      <xdr:col>41</xdr:col>
      <xdr:colOff>50800</xdr:colOff>
      <xdr:row>79</xdr:row>
      <xdr:rowOff>97572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5091"/>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88360</xdr:rowOff>
    </xdr:from>
    <xdr:to>
      <xdr:col>36</xdr:col>
      <xdr:colOff>165100</xdr:colOff>
      <xdr:row>79</xdr:row>
      <xdr:rowOff>18510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165216</xdr:rowOff>
    </xdr:from>
    <xdr:to>
      <xdr:col>55</xdr:col>
      <xdr:colOff>50800</xdr:colOff>
      <xdr:row>79</xdr:row>
      <xdr:rowOff>95366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44960</xdr:rowOff>
    </xdr:from>
    <xdr:to>
      <xdr:col>50</xdr:col>
      <xdr:colOff>165100</xdr:colOff>
      <xdr:row>79</xdr:row>
      <xdr:rowOff>146560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137687</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24519</xdr:rowOff>
    </xdr:from>
    <xdr:to>
      <xdr:col>46</xdr:col>
      <xdr:colOff>38100</xdr:colOff>
      <xdr:row>79</xdr:row>
      <xdr:rowOff>126119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117246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46772</xdr:rowOff>
    </xdr:from>
    <xdr:to>
      <xdr:col>41</xdr:col>
      <xdr:colOff>101600</xdr:colOff>
      <xdr:row>79</xdr:row>
      <xdr:rowOff>148372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139499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8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29741</xdr:rowOff>
    </xdr:from>
    <xdr:to>
      <xdr:col>36</xdr:col>
      <xdr:colOff>165100</xdr:colOff>
      <xdr:row>79</xdr:row>
      <xdr:rowOff>131341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122468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6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74709</xdr:rowOff>
    </xdr:from>
    <xdr:to>
      <xdr:col>55</xdr:col>
      <xdr:colOff>0</xdr:colOff>
      <xdr:row>97</xdr:row>
      <xdr:rowOff>25369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33909"/>
          <a:ext cx="8382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74709</xdr:rowOff>
    </xdr:from>
    <xdr:to>
      <xdr:col>50</xdr:col>
      <xdr:colOff>114300</xdr:colOff>
      <xdr:row>96</xdr:row>
      <xdr:rowOff>147343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33909"/>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147343</xdr:rowOff>
    </xdr:from>
    <xdr:to>
      <xdr:col>45</xdr:col>
      <xdr:colOff>177800</xdr:colOff>
      <xdr:row>97</xdr:row>
      <xdr:rowOff>45624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06543"/>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45624</xdr:rowOff>
    </xdr:from>
    <xdr:to>
      <xdr:col>41</xdr:col>
      <xdr:colOff>50800</xdr:colOff>
      <xdr:row>97</xdr:row>
      <xdr:rowOff>116870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6274"/>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17690</xdr:rowOff>
    </xdr:from>
    <xdr:to>
      <xdr:col>36</xdr:col>
      <xdr:colOff>165100</xdr:colOff>
      <xdr:row>97</xdr:row>
      <xdr:rowOff>119290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135817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146019</xdr:rowOff>
    </xdr:from>
    <xdr:to>
      <xdr:col>55</xdr:col>
      <xdr:colOff>50800</xdr:colOff>
      <xdr:row>97</xdr:row>
      <xdr:rowOff>76169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124446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23909</xdr:rowOff>
    </xdr:from>
    <xdr:to>
      <xdr:col>50</xdr:col>
      <xdr:colOff>165100</xdr:colOff>
      <xdr:row>96</xdr:row>
      <xdr:rowOff>125509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142036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96543</xdr:rowOff>
    </xdr:from>
    <xdr:to>
      <xdr:col>46</xdr:col>
      <xdr:colOff>38100</xdr:colOff>
      <xdr:row>97</xdr:row>
      <xdr:rowOff>26693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17820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166274</xdr:rowOff>
    </xdr:from>
    <xdr:to>
      <xdr:col>41</xdr:col>
      <xdr:colOff>101600</xdr:colOff>
      <xdr:row>97</xdr:row>
      <xdr:rowOff>96424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66070</xdr:rowOff>
    </xdr:from>
    <xdr:to>
      <xdr:col>36</xdr:col>
      <xdr:colOff>165100</xdr:colOff>
      <xdr:row>97</xdr:row>
      <xdr:rowOff>167670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160031</xdr:rowOff>
    </xdr:from>
    <xdr:to>
      <xdr:col>85</xdr:col>
      <xdr:colOff>127000</xdr:colOff>
      <xdr:row>39</xdr:row>
      <xdr:rowOff>33180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75131"/>
          <a:ext cx="8382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160031</xdr:rowOff>
    </xdr:from>
    <xdr:to>
      <xdr:col>81</xdr:col>
      <xdr:colOff>50800</xdr:colOff>
      <xdr:row>39</xdr:row>
      <xdr:rowOff>15970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75131"/>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15970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02520"/>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43082</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9632"/>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135961</xdr:rowOff>
    </xdr:from>
    <xdr:to>
      <xdr:col>67</xdr:col>
      <xdr:colOff>101600</xdr:colOff>
      <xdr:row>39</xdr:row>
      <xdr:rowOff>66111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82638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153830</xdr:rowOff>
    </xdr:from>
    <xdr:to>
      <xdr:col>85</xdr:col>
      <xdr:colOff>177800</xdr:colOff>
      <xdr:row>39</xdr:row>
      <xdr:rowOff>83980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109231</xdr:rowOff>
    </xdr:from>
    <xdr:to>
      <xdr:col>81</xdr:col>
      <xdr:colOff>101600</xdr:colOff>
      <xdr:row>39</xdr:row>
      <xdr:rowOff>39381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30508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136620</xdr:rowOff>
    </xdr:from>
    <xdr:to>
      <xdr:col>76</xdr:col>
      <xdr:colOff>165100</xdr:colOff>
      <xdr:row>39</xdr:row>
      <xdr:rowOff>66770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57897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163732</xdr:rowOff>
    </xdr:from>
    <xdr:to>
      <xdr:col>67</xdr:col>
      <xdr:colOff>101600</xdr:colOff>
      <xdr:row>39</xdr:row>
      <xdr:rowOff>93882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85009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67645</xdr:rowOff>
    </xdr:from>
    <xdr:to>
      <xdr:col>85</xdr:col>
      <xdr:colOff>127000</xdr:colOff>
      <xdr:row>76</xdr:row>
      <xdr:rowOff>70830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9784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54226</xdr:rowOff>
    </xdr:from>
    <xdr:to>
      <xdr:col>81</xdr:col>
      <xdr:colOff>50800</xdr:colOff>
      <xdr:row>76</xdr:row>
      <xdr:rowOff>67645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84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54226</xdr:rowOff>
    </xdr:from>
    <xdr:to>
      <xdr:col>76</xdr:col>
      <xdr:colOff>114300</xdr:colOff>
      <xdr:row>76</xdr:row>
      <xdr:rowOff>80629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84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79212</xdr:rowOff>
    </xdr:from>
    <xdr:to>
      <xdr:col>71</xdr:col>
      <xdr:colOff>177800</xdr:colOff>
      <xdr:row>76</xdr:row>
      <xdr:rowOff>80629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0941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59227</xdr:rowOff>
    </xdr:from>
    <xdr:to>
      <xdr:col>67</xdr:col>
      <xdr:colOff>101600</xdr:colOff>
      <xdr:row>75</xdr:row>
      <xdr:rowOff>160827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5904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20030</xdr:rowOff>
    </xdr:from>
    <xdr:to>
      <xdr:col>85</xdr:col>
      <xdr:colOff>177800</xdr:colOff>
      <xdr:row>76</xdr:row>
      <xdr:rowOff>121630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169907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16845</xdr:rowOff>
    </xdr:from>
    <xdr:to>
      <xdr:col>81</xdr:col>
      <xdr:colOff>101600</xdr:colOff>
      <xdr:row>76</xdr:row>
      <xdr:rowOff>118445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3426</xdr:rowOff>
    </xdr:from>
    <xdr:to>
      <xdr:col>76</xdr:col>
      <xdr:colOff>165100</xdr:colOff>
      <xdr:row>76</xdr:row>
      <xdr:rowOff>105026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96153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29829</xdr:rowOff>
    </xdr:from>
    <xdr:to>
      <xdr:col>72</xdr:col>
      <xdr:colOff>38100</xdr:colOff>
      <xdr:row>76</xdr:row>
      <xdr:rowOff>131429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122556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28412</xdr:rowOff>
    </xdr:from>
    <xdr:to>
      <xdr:col>67</xdr:col>
      <xdr:colOff>101600</xdr:colOff>
      <xdr:row>76</xdr:row>
      <xdr:rowOff>130012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121139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11376</xdr:rowOff>
    </xdr:from>
    <xdr:to>
      <xdr:col>85</xdr:col>
      <xdr:colOff>127000</xdr:colOff>
      <xdr:row>99</xdr:row>
      <xdr:rowOff>18487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84926"/>
          <a:ext cx="8382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11376</xdr:rowOff>
    </xdr:from>
    <xdr:to>
      <xdr:col>81</xdr:col>
      <xdr:colOff>50800</xdr:colOff>
      <xdr:row>99</xdr:row>
      <xdr:rowOff>14060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84926"/>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13819</xdr:rowOff>
    </xdr:from>
    <xdr:to>
      <xdr:col>76</xdr:col>
      <xdr:colOff>114300</xdr:colOff>
      <xdr:row>99</xdr:row>
      <xdr:rowOff>14060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8736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13819</xdr:rowOff>
    </xdr:from>
    <xdr:to>
      <xdr:col>71</xdr:col>
      <xdr:colOff>177800</xdr:colOff>
      <xdr:row>99</xdr:row>
      <xdr:rowOff>15801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8736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132953</xdr:rowOff>
    </xdr:from>
    <xdr:to>
      <xdr:col>67</xdr:col>
      <xdr:colOff>101600</xdr:colOff>
      <xdr:row>99</xdr:row>
      <xdr:rowOff>63103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79630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139137</xdr:rowOff>
    </xdr:from>
    <xdr:to>
      <xdr:col>85</xdr:col>
      <xdr:colOff>177800</xdr:colOff>
      <xdr:row>99</xdr:row>
      <xdr:rowOff>69287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132026</xdr:rowOff>
    </xdr:from>
    <xdr:to>
      <xdr:col>81</xdr:col>
      <xdr:colOff>101600</xdr:colOff>
      <xdr:row>99</xdr:row>
      <xdr:rowOff>62176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53303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134710</xdr:rowOff>
    </xdr:from>
    <xdr:to>
      <xdr:col>76</xdr:col>
      <xdr:colOff>165100</xdr:colOff>
      <xdr:row>99</xdr:row>
      <xdr:rowOff>64860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55987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134469</xdr:rowOff>
    </xdr:from>
    <xdr:to>
      <xdr:col>72</xdr:col>
      <xdr:colOff>38100</xdr:colOff>
      <xdr:row>99</xdr:row>
      <xdr:rowOff>64619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55746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136451</xdr:rowOff>
    </xdr:from>
    <xdr:to>
      <xdr:col>67</xdr:col>
      <xdr:colOff>101600</xdr:colOff>
      <xdr:row>99</xdr:row>
      <xdr:rowOff>66601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57728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222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82975</xdr:rowOff>
    </xdr:from>
    <xdr:to>
      <xdr:col>111</xdr:col>
      <xdr:colOff>177800</xdr:colOff>
      <xdr:row>39</xdr:row>
      <xdr:rowOff>95678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6952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82975</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69525"/>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78631</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6518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0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136978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44878</xdr:rowOff>
    </xdr:from>
    <xdr:to>
      <xdr:col>112</xdr:col>
      <xdr:colOff>38100</xdr:colOff>
      <xdr:row>39</xdr:row>
      <xdr:rowOff>146478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137605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2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32175</xdr:rowOff>
    </xdr:from>
    <xdr:to>
      <xdr:col>107</xdr:col>
      <xdr:colOff>101600</xdr:colOff>
      <xdr:row>39</xdr:row>
      <xdr:rowOff>133775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124902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1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27831</xdr:rowOff>
    </xdr:from>
    <xdr:to>
      <xdr:col>98</xdr:col>
      <xdr:colOff>38100</xdr:colOff>
      <xdr:row>39</xdr:row>
      <xdr:rowOff>129431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120558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8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117252</xdr:rowOff>
    </xdr:from>
    <xdr:to>
      <xdr:col>116</xdr:col>
      <xdr:colOff>63500</xdr:colOff>
      <xdr:row>58</xdr:row>
      <xdr:rowOff>120543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135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96129</xdr:rowOff>
    </xdr:from>
    <xdr:to>
      <xdr:col>111</xdr:col>
      <xdr:colOff>177800</xdr:colOff>
      <xdr:row>58</xdr:row>
      <xdr:rowOff>120543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40229"/>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96129</xdr:rowOff>
    </xdr:from>
    <xdr:to>
      <xdr:col>107</xdr:col>
      <xdr:colOff>50800</xdr:colOff>
      <xdr:row>58</xdr:row>
      <xdr:rowOff>134396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022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132590</xdr:rowOff>
    </xdr:from>
    <xdr:to>
      <xdr:col>102</xdr:col>
      <xdr:colOff>114300</xdr:colOff>
      <xdr:row>58</xdr:row>
      <xdr:rowOff>134396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669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169984</xdr:rowOff>
    </xdr:from>
    <xdr:to>
      <xdr:col>98</xdr:col>
      <xdr:colOff>38100</xdr:colOff>
      <xdr:row>58</xdr:row>
      <xdr:rowOff>100134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116661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66452</xdr:rowOff>
    </xdr:from>
    <xdr:to>
      <xdr:col>116</xdr:col>
      <xdr:colOff>114300</xdr:colOff>
      <xdr:row>58</xdr:row>
      <xdr:rowOff>168052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152829</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25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69743</xdr:rowOff>
    </xdr:from>
    <xdr:to>
      <xdr:col>112</xdr:col>
      <xdr:colOff>38100</xdr:colOff>
      <xdr:row>58</xdr:row>
      <xdr:rowOff>171343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162470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45329</xdr:rowOff>
    </xdr:from>
    <xdr:to>
      <xdr:col>107</xdr:col>
      <xdr:colOff>101600</xdr:colOff>
      <xdr:row>58</xdr:row>
      <xdr:rowOff>146929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83596</xdr:rowOff>
    </xdr:from>
    <xdr:to>
      <xdr:col>102</xdr:col>
      <xdr:colOff>165100</xdr:colOff>
      <xdr:row>59</xdr:row>
      <xdr:rowOff>13746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81790</xdr:rowOff>
    </xdr:from>
    <xdr:to>
      <xdr:col>98</xdr:col>
      <xdr:colOff>38100</xdr:colOff>
      <xdr:row>59</xdr:row>
      <xdr:rowOff>11940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3067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145732</xdr:rowOff>
    </xdr:from>
    <xdr:to>
      <xdr:col>116</xdr:col>
      <xdr:colOff>63500</xdr:colOff>
      <xdr:row>72</xdr:row>
      <xdr:rowOff>32715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18682"/>
          <a:ext cx="8382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32715</xdr:rowOff>
    </xdr:from>
    <xdr:to>
      <xdr:col>111</xdr:col>
      <xdr:colOff>177800</xdr:colOff>
      <xdr:row>72</xdr:row>
      <xdr:rowOff>137960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77115"/>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137960</xdr:rowOff>
    </xdr:from>
    <xdr:to>
      <xdr:col>107</xdr:col>
      <xdr:colOff>50800</xdr:colOff>
      <xdr:row>72</xdr:row>
      <xdr:rowOff>159486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8236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156985</xdr:rowOff>
    </xdr:from>
    <xdr:to>
      <xdr:col>102</xdr:col>
      <xdr:colOff>114300</xdr:colOff>
      <xdr:row>72</xdr:row>
      <xdr:rowOff>159486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01385"/>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129387</xdr:rowOff>
    </xdr:from>
    <xdr:to>
      <xdr:col>98</xdr:col>
      <xdr:colOff>38100</xdr:colOff>
      <xdr:row>74</xdr:row>
      <xdr:rowOff>59537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50664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94932</xdr:rowOff>
    </xdr:from>
    <xdr:to>
      <xdr:col>116</xdr:col>
      <xdr:colOff>114300</xdr:colOff>
      <xdr:row>72</xdr:row>
      <xdr:rowOff>25082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117809</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1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153365</xdr:rowOff>
    </xdr:from>
    <xdr:to>
      <xdr:col>112</xdr:col>
      <xdr:colOff>38100</xdr:colOff>
      <xdr:row>72</xdr:row>
      <xdr:rowOff>83515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100042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87160</xdr:rowOff>
    </xdr:from>
    <xdr:to>
      <xdr:col>107</xdr:col>
      <xdr:colOff>101600</xdr:colOff>
      <xdr:row>73</xdr:row>
      <xdr:rowOff>17310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33837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108686</xdr:rowOff>
    </xdr:from>
    <xdr:to>
      <xdr:col>102</xdr:col>
      <xdr:colOff>165100</xdr:colOff>
      <xdr:row>73</xdr:row>
      <xdr:rowOff>38836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55363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106185</xdr:rowOff>
    </xdr:from>
    <xdr:to>
      <xdr:col>98</xdr:col>
      <xdr:colOff>38100</xdr:colOff>
      <xdr:row>73</xdr:row>
      <xdr:rowOff>36335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52862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各性質における住民一人当たりのコストの増加については歳出が減少傾向にないにも関わらず人口が減少していることが主な要因となっている。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各性質については、扶助費が類似団体と比較して高くなっており平成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補助費は上昇しており、社会保障費、農林水産業費の増加によるもので、農業が基幹産業である本町では今後も農林水産業費の上昇が見込まれる。投資的経費の内、普通建設事業費が近年上昇傾向となっている。地方創生総合戦略に基づく観光戦略施策を強力に推進しており、加えて社会資本整備等総合交付金事業による橋梁の長寿命化及び道路改良工事が多くなっていることが要因で、今後も公営住宅建設事業債を活用した町営住宅建替え事業により更に普通建設事業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84836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4423"/>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82223</xdr:rowOff>
    </xdr:from>
    <xdr:to>
      <xdr:col>19</xdr:col>
      <xdr:colOff>177800</xdr:colOff>
      <xdr:row>37</xdr:row>
      <xdr:rowOff>20828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4423"/>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158968</xdr:rowOff>
    </xdr:from>
    <xdr:to>
      <xdr:col>15</xdr:col>
      <xdr:colOff>50800</xdr:colOff>
      <xdr:row>37</xdr:row>
      <xdr:rowOff>20828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9718"/>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158968</xdr:rowOff>
    </xdr:from>
    <xdr:to>
      <xdr:col>10</xdr:col>
      <xdr:colOff>114300</xdr:colOff>
      <xdr:row>36</xdr:row>
      <xdr:rowOff>64915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9718"/>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134928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31423</xdr:rowOff>
    </xdr:from>
    <xdr:to>
      <xdr:col>20</xdr:col>
      <xdr:colOff>38100</xdr:colOff>
      <xdr:row>36</xdr:row>
      <xdr:rowOff>133023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124150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141478</xdr:rowOff>
    </xdr:from>
    <xdr:to>
      <xdr:col>15</xdr:col>
      <xdr:colOff>101600</xdr:colOff>
      <xdr:row>37</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62755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108168</xdr:rowOff>
    </xdr:from>
    <xdr:to>
      <xdr:col>10</xdr:col>
      <xdr:colOff>165100</xdr:colOff>
      <xdr:row>36</xdr:row>
      <xdr:rowOff>38318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29445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14115</xdr:rowOff>
    </xdr:from>
    <xdr:to>
      <xdr:col>6</xdr:col>
      <xdr:colOff>38100</xdr:colOff>
      <xdr:row>36</xdr:row>
      <xdr:rowOff>115715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132242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134224</xdr:rowOff>
    </xdr:from>
    <xdr:to>
      <xdr:col>24</xdr:col>
      <xdr:colOff>63500</xdr:colOff>
      <xdr:row>58</xdr:row>
      <xdr:rowOff>147459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8324"/>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133490</xdr:rowOff>
    </xdr:from>
    <xdr:to>
      <xdr:col>19</xdr:col>
      <xdr:colOff>177800</xdr:colOff>
      <xdr:row>58</xdr:row>
      <xdr:rowOff>134224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7590"/>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133490</xdr:rowOff>
    </xdr:from>
    <xdr:to>
      <xdr:col>15</xdr:col>
      <xdr:colOff>50800</xdr:colOff>
      <xdr:row>58</xdr:row>
      <xdr:rowOff>147304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7590"/>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145710</xdr:rowOff>
    </xdr:from>
    <xdr:to>
      <xdr:col>10</xdr:col>
      <xdr:colOff>114300</xdr:colOff>
      <xdr:row>58</xdr:row>
      <xdr:rowOff>147304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9810"/>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89615</xdr:rowOff>
    </xdr:from>
    <xdr:to>
      <xdr:col>6</xdr:col>
      <xdr:colOff>38100</xdr:colOff>
      <xdr:row>59</xdr:row>
      <xdr:rowOff>19765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36292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96659</xdr:rowOff>
    </xdr:from>
    <xdr:to>
      <xdr:col>24</xdr:col>
      <xdr:colOff>114300</xdr:colOff>
      <xdr:row>59</xdr:row>
      <xdr:rowOff>26809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83424</xdr:rowOff>
    </xdr:from>
    <xdr:to>
      <xdr:col>20</xdr:col>
      <xdr:colOff>38100</xdr:colOff>
      <xdr:row>59</xdr:row>
      <xdr:rowOff>13574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4701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82690</xdr:rowOff>
    </xdr:from>
    <xdr:to>
      <xdr:col>15</xdr:col>
      <xdr:colOff>101600</xdr:colOff>
      <xdr:row>59</xdr:row>
      <xdr:rowOff>12840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96504</xdr:rowOff>
    </xdr:from>
    <xdr:to>
      <xdr:col>10</xdr:col>
      <xdr:colOff>165100</xdr:colOff>
      <xdr:row>59</xdr:row>
      <xdr:rowOff>26654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17781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94910</xdr:rowOff>
    </xdr:from>
    <xdr:to>
      <xdr:col>6</xdr:col>
      <xdr:colOff>38100</xdr:colOff>
      <xdr:row>59</xdr:row>
      <xdr:rowOff>25060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146993</xdr:rowOff>
    </xdr:from>
    <xdr:to>
      <xdr:col>24</xdr:col>
      <xdr:colOff>63500</xdr:colOff>
      <xdr:row>74</xdr:row>
      <xdr:rowOff>42490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66284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101937</xdr:rowOff>
    </xdr:from>
    <xdr:to>
      <xdr:col>19</xdr:col>
      <xdr:colOff>177800</xdr:colOff>
      <xdr:row>73</xdr:row>
      <xdr:rowOff>146993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617787"/>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101937</xdr:rowOff>
    </xdr:from>
    <xdr:to>
      <xdr:col>15</xdr:col>
      <xdr:colOff>50800</xdr:colOff>
      <xdr:row>74</xdr:row>
      <xdr:rowOff>38702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17787"/>
          <a:ext cx="8890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38702</xdr:rowOff>
    </xdr:from>
    <xdr:to>
      <xdr:col>10</xdr:col>
      <xdr:colOff>114300</xdr:colOff>
      <xdr:row>74</xdr:row>
      <xdr:rowOff>154341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726002"/>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163140</xdr:rowOff>
    </xdr:from>
    <xdr:to>
      <xdr:col>24</xdr:col>
      <xdr:colOff>114300</xdr:colOff>
      <xdr:row>74</xdr:row>
      <xdr:rowOff>93290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96193</xdr:rowOff>
    </xdr:from>
    <xdr:to>
      <xdr:col>20</xdr:col>
      <xdr:colOff>38100</xdr:colOff>
      <xdr:row>74</xdr:row>
      <xdr:rowOff>26343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42870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51137</xdr:rowOff>
    </xdr:from>
    <xdr:to>
      <xdr:col>15</xdr:col>
      <xdr:colOff>101600</xdr:colOff>
      <xdr:row>73</xdr:row>
      <xdr:rowOff>152737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5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169264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34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159352</xdr:rowOff>
    </xdr:from>
    <xdr:to>
      <xdr:col>10</xdr:col>
      <xdr:colOff>165100</xdr:colOff>
      <xdr:row>74</xdr:row>
      <xdr:rowOff>89502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106029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5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103541</xdr:rowOff>
    </xdr:from>
    <xdr:to>
      <xdr:col>6</xdr:col>
      <xdr:colOff>38100</xdr:colOff>
      <xdr:row>75</xdr:row>
      <xdr:rowOff>33691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50218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6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19434</xdr:rowOff>
    </xdr:from>
    <xdr:to>
      <xdr:col>24</xdr:col>
      <xdr:colOff>63500</xdr:colOff>
      <xdr:row>98</xdr:row>
      <xdr:rowOff>33934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2153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33934</xdr:rowOff>
    </xdr:from>
    <xdr:to>
      <xdr:col>19</xdr:col>
      <xdr:colOff>177800</xdr:colOff>
      <xdr:row>98</xdr:row>
      <xdr:rowOff>34141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36034"/>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28110</xdr:rowOff>
    </xdr:from>
    <xdr:to>
      <xdr:col>15</xdr:col>
      <xdr:colOff>50800</xdr:colOff>
      <xdr:row>98</xdr:row>
      <xdr:rowOff>34141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30210"/>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136782</xdr:rowOff>
    </xdr:from>
    <xdr:to>
      <xdr:col>10</xdr:col>
      <xdr:colOff>114300</xdr:colOff>
      <xdr:row>98</xdr:row>
      <xdr:rowOff>28110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67432"/>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170695</xdr:rowOff>
    </xdr:from>
    <xdr:to>
      <xdr:col>6</xdr:col>
      <xdr:colOff>38100</xdr:colOff>
      <xdr:row>96</xdr:row>
      <xdr:rowOff>100845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140084</xdr:rowOff>
    </xdr:from>
    <xdr:to>
      <xdr:col>24</xdr:col>
      <xdr:colOff>114300</xdr:colOff>
      <xdr:row>98</xdr:row>
      <xdr:rowOff>70234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55011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154584</xdr:rowOff>
    </xdr:from>
    <xdr:to>
      <xdr:col>20</xdr:col>
      <xdr:colOff>38100</xdr:colOff>
      <xdr:row>98</xdr:row>
      <xdr:rowOff>84734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75861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154791</xdr:rowOff>
    </xdr:from>
    <xdr:to>
      <xdr:col>15</xdr:col>
      <xdr:colOff>101600</xdr:colOff>
      <xdr:row>98</xdr:row>
      <xdr:rowOff>84941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76068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148760</xdr:rowOff>
    </xdr:from>
    <xdr:to>
      <xdr:col>10</xdr:col>
      <xdr:colOff>165100</xdr:colOff>
      <xdr:row>98</xdr:row>
      <xdr:rowOff>78910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70037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85982</xdr:rowOff>
    </xdr:from>
    <xdr:to>
      <xdr:col>6</xdr:col>
      <xdr:colOff>38100</xdr:colOff>
      <xdr:row>98</xdr:row>
      <xdr:rowOff>16132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12337</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98887"/>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100511</xdr:rowOff>
    </xdr:from>
    <xdr:to>
      <xdr:col>41</xdr:col>
      <xdr:colOff>50800</xdr:colOff>
      <xdr:row>39</xdr:row>
      <xdr:rowOff>12337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44416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117965</xdr:rowOff>
    </xdr:from>
    <xdr:to>
      <xdr:col>36</xdr:col>
      <xdr:colOff>165100</xdr:colOff>
      <xdr:row>37</xdr:row>
      <xdr:rowOff>48115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64642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132987</xdr:rowOff>
    </xdr:from>
    <xdr:to>
      <xdr:col>41</xdr:col>
      <xdr:colOff>101600</xdr:colOff>
      <xdr:row>39</xdr:row>
      <xdr:rowOff>63137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54264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49711</xdr:rowOff>
    </xdr:from>
    <xdr:to>
      <xdr:col>36</xdr:col>
      <xdr:colOff>165100</xdr:colOff>
      <xdr:row>37</xdr:row>
      <xdr:rowOff>151311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142439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100481</xdr:rowOff>
    </xdr:from>
    <xdr:to>
      <xdr:col>55</xdr:col>
      <xdr:colOff>0</xdr:colOff>
      <xdr:row>57</xdr:row>
      <xdr:rowOff>101583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73131"/>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100481</xdr:rowOff>
    </xdr:from>
    <xdr:to>
      <xdr:col>50</xdr:col>
      <xdr:colOff>114300</xdr:colOff>
      <xdr:row>57</xdr:row>
      <xdr:rowOff>116922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7313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116922</xdr:rowOff>
    </xdr:from>
    <xdr:to>
      <xdr:col>45</xdr:col>
      <xdr:colOff>177800</xdr:colOff>
      <xdr:row>58</xdr:row>
      <xdr:rowOff>9393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89572"/>
          <a:ext cx="8890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3802</xdr:rowOff>
    </xdr:from>
    <xdr:to>
      <xdr:col>41</xdr:col>
      <xdr:colOff>50800</xdr:colOff>
      <xdr:row>58</xdr:row>
      <xdr:rowOff>9393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47902"/>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50783</xdr:rowOff>
    </xdr:from>
    <xdr:to>
      <xdr:col>55</xdr:col>
      <xdr:colOff>50800</xdr:colOff>
      <xdr:row>57</xdr:row>
      <xdr:rowOff>152383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137160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49681</xdr:rowOff>
    </xdr:from>
    <xdr:to>
      <xdr:col>50</xdr:col>
      <xdr:colOff>165100</xdr:colOff>
      <xdr:row>57</xdr:row>
      <xdr:rowOff>151281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142408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66122</xdr:rowOff>
    </xdr:from>
    <xdr:to>
      <xdr:col>46</xdr:col>
      <xdr:colOff>38100</xdr:colOff>
      <xdr:row>57</xdr:row>
      <xdr:rowOff>167722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158849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130043</xdr:rowOff>
    </xdr:from>
    <xdr:to>
      <xdr:col>41</xdr:col>
      <xdr:colOff>101600</xdr:colOff>
      <xdr:row>58</xdr:row>
      <xdr:rowOff>60193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51320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124452</xdr:rowOff>
    </xdr:from>
    <xdr:to>
      <xdr:col>36</xdr:col>
      <xdr:colOff>165100</xdr:colOff>
      <xdr:row>58</xdr:row>
      <xdr:rowOff>54602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45729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101578</xdr:rowOff>
    </xdr:from>
    <xdr:to>
      <xdr:col>55</xdr:col>
      <xdr:colOff>0</xdr:colOff>
      <xdr:row>78</xdr:row>
      <xdr:rowOff>142432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74678"/>
          <a:ext cx="8382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95645</xdr:rowOff>
    </xdr:from>
    <xdr:to>
      <xdr:col>50</xdr:col>
      <xdr:colOff>114300</xdr:colOff>
      <xdr:row>78</xdr:row>
      <xdr:rowOff>101578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68745"/>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95645</xdr:rowOff>
    </xdr:from>
    <xdr:to>
      <xdr:col>45</xdr:col>
      <xdr:colOff>177800</xdr:colOff>
      <xdr:row>78</xdr:row>
      <xdr:rowOff>169680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68745"/>
          <a:ext cx="889000" cy="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169680</xdr:rowOff>
    </xdr:from>
    <xdr:to>
      <xdr:col>41</xdr:col>
      <xdr:colOff>50800</xdr:colOff>
      <xdr:row>79</xdr:row>
      <xdr:rowOff>75312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42780"/>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67977</xdr:rowOff>
    </xdr:from>
    <xdr:to>
      <xdr:col>36</xdr:col>
      <xdr:colOff>165100</xdr:colOff>
      <xdr:row>78</xdr:row>
      <xdr:rowOff>169577</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91632</xdr:rowOff>
    </xdr:from>
    <xdr:to>
      <xdr:col>55</xdr:col>
      <xdr:colOff>50800</xdr:colOff>
      <xdr:row>79</xdr:row>
      <xdr:rowOff>21782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6559</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50778</xdr:rowOff>
    </xdr:from>
    <xdr:to>
      <xdr:col>50</xdr:col>
      <xdr:colOff>165100</xdr:colOff>
      <xdr:row>78</xdr:row>
      <xdr:rowOff>152378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143505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44845</xdr:rowOff>
    </xdr:from>
    <xdr:to>
      <xdr:col>46</xdr:col>
      <xdr:colOff>38100</xdr:colOff>
      <xdr:row>78</xdr:row>
      <xdr:rowOff>146445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137572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118880</xdr:rowOff>
    </xdr:from>
    <xdr:to>
      <xdr:col>41</xdr:col>
      <xdr:colOff>101600</xdr:colOff>
      <xdr:row>79</xdr:row>
      <xdr:rowOff>49030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40157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24512</xdr:rowOff>
    </xdr:from>
    <xdr:to>
      <xdr:col>36</xdr:col>
      <xdr:colOff>165100</xdr:colOff>
      <xdr:row>79</xdr:row>
      <xdr:rowOff>126112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117239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62712</xdr:rowOff>
    </xdr:from>
    <xdr:to>
      <xdr:col>55</xdr:col>
      <xdr:colOff>0</xdr:colOff>
      <xdr:row>97</xdr:row>
      <xdr:rowOff>84897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93362"/>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62712</xdr:rowOff>
    </xdr:from>
    <xdr:to>
      <xdr:col>50</xdr:col>
      <xdr:colOff>114300</xdr:colOff>
      <xdr:row>97</xdr:row>
      <xdr:rowOff>119917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93362"/>
          <a:ext cx="8890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119917</xdr:rowOff>
    </xdr:from>
    <xdr:to>
      <xdr:col>45</xdr:col>
      <xdr:colOff>177800</xdr:colOff>
      <xdr:row>97</xdr:row>
      <xdr:rowOff>167996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50567"/>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167996</xdr:rowOff>
    </xdr:from>
    <xdr:to>
      <xdr:col>41</xdr:col>
      <xdr:colOff>50800</xdr:colOff>
      <xdr:row>98</xdr:row>
      <xdr:rowOff>6029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8646"/>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128989</xdr:rowOff>
    </xdr:from>
    <xdr:to>
      <xdr:col>36</xdr:col>
      <xdr:colOff>165100</xdr:colOff>
      <xdr:row>98</xdr:row>
      <xdr:rowOff>59139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34097</xdr:rowOff>
    </xdr:from>
    <xdr:to>
      <xdr:col>55</xdr:col>
      <xdr:colOff>50800</xdr:colOff>
      <xdr:row>97</xdr:row>
      <xdr:rowOff>135697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56974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11912</xdr:rowOff>
    </xdr:from>
    <xdr:to>
      <xdr:col>50</xdr:col>
      <xdr:colOff>165100</xdr:colOff>
      <xdr:row>97</xdr:row>
      <xdr:rowOff>113512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130039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64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69117</xdr:rowOff>
    </xdr:from>
    <xdr:to>
      <xdr:col>46</xdr:col>
      <xdr:colOff>38100</xdr:colOff>
      <xdr:row>97</xdr:row>
      <xdr:rowOff>170717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117196</xdr:rowOff>
    </xdr:from>
    <xdr:to>
      <xdr:col>41</xdr:col>
      <xdr:colOff>101600</xdr:colOff>
      <xdr:row>98</xdr:row>
      <xdr:rowOff>47346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126679</xdr:rowOff>
    </xdr:from>
    <xdr:to>
      <xdr:col>36</xdr:col>
      <xdr:colOff>165100</xdr:colOff>
      <xdr:row>98</xdr:row>
      <xdr:rowOff>56829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73356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5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152305</xdr:rowOff>
    </xdr:from>
    <xdr:to>
      <xdr:col>85</xdr:col>
      <xdr:colOff>127000</xdr:colOff>
      <xdr:row>39</xdr:row>
      <xdr:rowOff>165597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838855"/>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122065</xdr:rowOff>
    </xdr:from>
    <xdr:to>
      <xdr:col>81</xdr:col>
      <xdr:colOff>50800</xdr:colOff>
      <xdr:row>39</xdr:row>
      <xdr:rowOff>165597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808615"/>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122065</xdr:rowOff>
    </xdr:from>
    <xdr:to>
      <xdr:col>76</xdr:col>
      <xdr:colOff>114300</xdr:colOff>
      <xdr:row>39</xdr:row>
      <xdr:rowOff>134556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808615"/>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124645</xdr:rowOff>
    </xdr:from>
    <xdr:to>
      <xdr:col>71</xdr:col>
      <xdr:colOff>177800</xdr:colOff>
      <xdr:row>39</xdr:row>
      <xdr:rowOff>134556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811195"/>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76246</xdr:rowOff>
    </xdr:from>
    <xdr:to>
      <xdr:col>67</xdr:col>
      <xdr:colOff>101600</xdr:colOff>
      <xdr:row>39</xdr:row>
      <xdr:rowOff>6396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9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22922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101505</xdr:rowOff>
    </xdr:from>
    <xdr:to>
      <xdr:col>85</xdr:col>
      <xdr:colOff>177800</xdr:colOff>
      <xdr:row>40</xdr:row>
      <xdr:rowOff>31655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7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16432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7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114797</xdr:rowOff>
    </xdr:from>
    <xdr:to>
      <xdr:col>81</xdr:col>
      <xdr:colOff>101600</xdr:colOff>
      <xdr:row>40</xdr:row>
      <xdr:rowOff>44947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8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36074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8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71265</xdr:rowOff>
    </xdr:from>
    <xdr:to>
      <xdr:col>76</xdr:col>
      <xdr:colOff>165100</xdr:colOff>
      <xdr:row>40</xdr:row>
      <xdr:rowOff>1415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7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163992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8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83756</xdr:rowOff>
    </xdr:from>
    <xdr:to>
      <xdr:col>72</xdr:col>
      <xdr:colOff>38100</xdr:colOff>
      <xdr:row>40</xdr:row>
      <xdr:rowOff>13906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7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5033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8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73845</xdr:rowOff>
    </xdr:from>
    <xdr:to>
      <xdr:col>67</xdr:col>
      <xdr:colOff>101600</xdr:colOff>
      <xdr:row>40</xdr:row>
      <xdr:rowOff>3995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7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166572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8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69302</xdr:rowOff>
    </xdr:from>
    <xdr:to>
      <xdr:col>85</xdr:col>
      <xdr:colOff>127000</xdr:colOff>
      <xdr:row>58</xdr:row>
      <xdr:rowOff>53768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41952"/>
          <a:ext cx="838200" cy="1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39246</xdr:rowOff>
    </xdr:from>
    <xdr:to>
      <xdr:col>81</xdr:col>
      <xdr:colOff>50800</xdr:colOff>
      <xdr:row>58</xdr:row>
      <xdr:rowOff>53768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83346"/>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129642</xdr:rowOff>
    </xdr:from>
    <xdr:to>
      <xdr:col>76</xdr:col>
      <xdr:colOff>114300</xdr:colOff>
      <xdr:row>58</xdr:row>
      <xdr:rowOff>39246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02292"/>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129642</xdr:rowOff>
    </xdr:from>
    <xdr:to>
      <xdr:col>71</xdr:col>
      <xdr:colOff>177800</xdr:colOff>
      <xdr:row>58</xdr:row>
      <xdr:rowOff>170986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02292"/>
          <a:ext cx="889000" cy="2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13767</xdr:rowOff>
    </xdr:from>
    <xdr:to>
      <xdr:col>67</xdr:col>
      <xdr:colOff>101600</xdr:colOff>
      <xdr:row>57</xdr:row>
      <xdr:rowOff>115367</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18502</xdr:rowOff>
    </xdr:from>
    <xdr:to>
      <xdr:col>85</xdr:col>
      <xdr:colOff>177800</xdr:colOff>
      <xdr:row>57</xdr:row>
      <xdr:rowOff>120102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168379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2968</xdr:rowOff>
    </xdr:from>
    <xdr:to>
      <xdr:col>81</xdr:col>
      <xdr:colOff>101600</xdr:colOff>
      <xdr:row>58</xdr:row>
      <xdr:rowOff>104568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95695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159896</xdr:rowOff>
    </xdr:from>
    <xdr:to>
      <xdr:col>76</xdr:col>
      <xdr:colOff>165100</xdr:colOff>
      <xdr:row>58</xdr:row>
      <xdr:rowOff>90046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78842</xdr:rowOff>
    </xdr:from>
    <xdr:to>
      <xdr:col>72</xdr:col>
      <xdr:colOff>38100</xdr:colOff>
      <xdr:row>58</xdr:row>
      <xdr:rowOff>8992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120186</xdr:rowOff>
    </xdr:from>
    <xdr:to>
      <xdr:col>67</xdr:col>
      <xdr:colOff>101600</xdr:colOff>
      <xdr:row>59</xdr:row>
      <xdr:rowOff>50336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41463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160031</xdr:rowOff>
    </xdr:from>
    <xdr:to>
      <xdr:col>85</xdr:col>
      <xdr:colOff>127000</xdr:colOff>
      <xdr:row>79</xdr:row>
      <xdr:rowOff>33179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33131"/>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160031</xdr:rowOff>
    </xdr:from>
    <xdr:to>
      <xdr:col>81</xdr:col>
      <xdr:colOff>50800</xdr:colOff>
      <xdr:row>79</xdr:row>
      <xdr:rowOff>15970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33131"/>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15970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60520"/>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43083</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76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135961</xdr:rowOff>
    </xdr:from>
    <xdr:to>
      <xdr:col>67</xdr:col>
      <xdr:colOff>101600</xdr:colOff>
      <xdr:row>79</xdr:row>
      <xdr:rowOff>66111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82638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153829</xdr:rowOff>
    </xdr:from>
    <xdr:to>
      <xdr:col>85</xdr:col>
      <xdr:colOff>177800</xdr:colOff>
      <xdr:row>79</xdr:row>
      <xdr:rowOff>83979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105129</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109231</xdr:rowOff>
    </xdr:from>
    <xdr:to>
      <xdr:col>81</xdr:col>
      <xdr:colOff>101600</xdr:colOff>
      <xdr:row>79</xdr:row>
      <xdr:rowOff>39381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30508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14111" y="135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136620</xdr:rowOff>
    </xdr:from>
    <xdr:to>
      <xdr:col>76</xdr:col>
      <xdr:colOff>165100</xdr:colOff>
      <xdr:row>79</xdr:row>
      <xdr:rowOff>66770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57897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163733</xdr:rowOff>
    </xdr:from>
    <xdr:to>
      <xdr:col>67</xdr:col>
      <xdr:colOff>101600</xdr:colOff>
      <xdr:row>79</xdr:row>
      <xdr:rowOff>93883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85010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67645</xdr:rowOff>
    </xdr:from>
    <xdr:to>
      <xdr:col>85</xdr:col>
      <xdr:colOff>127000</xdr:colOff>
      <xdr:row>96</xdr:row>
      <xdr:rowOff>70830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52684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54226</xdr:rowOff>
    </xdr:from>
    <xdr:to>
      <xdr:col>81</xdr:col>
      <xdr:colOff>50800</xdr:colOff>
      <xdr:row>96</xdr:row>
      <xdr:rowOff>67645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513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54226</xdr:rowOff>
    </xdr:from>
    <xdr:to>
      <xdr:col>76</xdr:col>
      <xdr:colOff>114300</xdr:colOff>
      <xdr:row>96</xdr:row>
      <xdr:rowOff>80629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13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79212</xdr:rowOff>
    </xdr:from>
    <xdr:to>
      <xdr:col>71</xdr:col>
      <xdr:colOff>177800</xdr:colOff>
      <xdr:row>96</xdr:row>
      <xdr:rowOff>80629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3841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59083</xdr:rowOff>
    </xdr:from>
    <xdr:to>
      <xdr:col>67</xdr:col>
      <xdr:colOff>101600</xdr:colOff>
      <xdr:row>95</xdr:row>
      <xdr:rowOff>160683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4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20030</xdr:rowOff>
    </xdr:from>
    <xdr:to>
      <xdr:col>85</xdr:col>
      <xdr:colOff>177800</xdr:colOff>
      <xdr:row>96</xdr:row>
      <xdr:rowOff>121630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169907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xdr:rowOff>
    </xdr:from>
    <xdr:to>
      <xdr:col>81</xdr:col>
      <xdr:colOff>101600</xdr:colOff>
      <xdr:row>96</xdr:row>
      <xdr:rowOff>118445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3426</xdr:rowOff>
    </xdr:from>
    <xdr:to>
      <xdr:col>76</xdr:col>
      <xdr:colOff>165100</xdr:colOff>
      <xdr:row>96</xdr:row>
      <xdr:rowOff>105026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96153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29829</xdr:rowOff>
    </xdr:from>
    <xdr:to>
      <xdr:col>72</xdr:col>
      <xdr:colOff>38100</xdr:colOff>
      <xdr:row>96</xdr:row>
      <xdr:rowOff>131429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122556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28412</xdr:rowOff>
    </xdr:from>
    <xdr:to>
      <xdr:col>67</xdr:col>
      <xdr:colOff>101600</xdr:colOff>
      <xdr:row>96</xdr:row>
      <xdr:rowOff>130012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121139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26052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民生費が類似団体と比較して高いのは平成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農林水産業費が類似団体との比較では低いものの県内に於いては高い水準となっているのは本町では農業が基幹産業であるためで今後も農林水産業費の上昇が見込ま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降下しているものの商工費が近年上昇傾向となっているのは地方創生総合戦略に基づく観光戦略施策は強力に推進しており、投下した資本が循環して確実に税収増につながっているかどうかの検証が必要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がったが土木費も年々上昇傾向となっている。社会資本整備等総合交付金事業による橋梁の長寿命化及び道路改良工事が多くなっていることが要因で、今後も公共施設適正管理推進事業による道路長寿命化事業及び公営住宅建設事業債を活用した町営住宅建替え事業により更に土木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普通交付税の安定した収入等により、財政運営については近年順調に推移していた。平成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年度から始まった一本算定化による算定替えの減額及び鳥取県中部地震の影響で</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億円ほど財政調整基金を取り崩すこととなり、将来の財政不安を感じることとなった。</a:t>
          </a:r>
        </a:p>
        <a:p>
          <a:r>
            <a:rPr kumimoji="1" lang="ja-JP" altLang="en-US" sz="1200">
              <a:latin typeface="ＭＳ ゴシック" pitchFamily="49" charset="-128"/>
              <a:ea typeface="ＭＳ ゴシック" pitchFamily="49" charset="-128"/>
            </a:rPr>
            <a:t>同時にこれまで事務事業の見直し等行政改革努力により財政調整基金を積み増してきたことで、災害復旧の対応が迅速に行えたと感じており、今後も一定程度の財政調整基金の維持は備えとして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一般会計においては安定した財政運営ができている一方、住宅新築等貸付事業特別会計においては経常的に赤字が続いている。</a:t>
          </a:r>
        </a:p>
        <a:p>
          <a:r>
            <a:rPr kumimoji="1" lang="ja-JP" altLang="en-US" sz="1400">
              <a:latin typeface="ＭＳ ゴシック" pitchFamily="49" charset="-128"/>
              <a:ea typeface="ＭＳ ゴシック" pitchFamily="49" charset="-128"/>
            </a:rPr>
            <a:t>下水道事業については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年度に管工事の事業が完了しているが、公債費は大きな割合を占めており今後も急激な改善は見込めず、引き続き厳しい運営が見込まれる。平成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年度に使用料の改定を実施しているがより一層の歳出削減に努め、令和元年度からは地方公営企業法の適用となり事業会計となることからさらなる健全化が求められる。</a:t>
          </a:r>
        </a:p>
        <a:p>
          <a:r>
            <a:rPr kumimoji="1" lang="ja-JP" altLang="en-US" sz="1400">
              <a:latin typeface="ＭＳ ゴシック" pitchFamily="49" charset="-128"/>
              <a:ea typeface="ＭＳ ゴシック" pitchFamily="49" charset="-128"/>
            </a:rPr>
            <a:t>他会計については、近年健全に推移している。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実質公債費比率を押し上げる主因となっているのは、一般会計元利償還金と下水道事業債に対する一般会計からの繰出金である。</a:t>
          </a:r>
        </a:p>
        <a:p>
          <a:r>
            <a:rPr kumimoji="1" lang="ja-JP" altLang="en-US" sz="1400">
              <a:latin typeface="ＭＳ ゴシック" pitchFamily="49" charset="-128"/>
              <a:ea typeface="ＭＳ ゴシック" pitchFamily="49" charset="-128"/>
            </a:rPr>
            <a:t>一般会計の元利償還金は今後も緩やかに減少していく見込みであるが、下水道事業債への繰出金は元利償還金がピークを迎え高い水準で横ばいが続く見込みである。</a:t>
          </a:r>
        </a:p>
        <a:p>
          <a:r>
            <a:rPr kumimoji="1" lang="ja-JP" altLang="en-US" sz="1400">
              <a:latin typeface="ＭＳ ゴシック" pitchFamily="49" charset="-128"/>
              <a:ea typeface="ＭＳ ゴシック" pitchFamily="49" charset="-128"/>
            </a:rPr>
            <a:t>今後も特別会計の歳出抑制、歳入確保の取組みによる繰出金の抑制と、一般会計事業債の借入に対する注意が必要となっている。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繰出し見込み額は今後も高い水準で横ばいが続く見込みであり、引き続き注意が必要となっている。</a:t>
          </a:r>
        </a:p>
        <a:p>
          <a:r>
            <a:rPr kumimoji="1" lang="ja-JP" altLang="en-US" sz="1400">
              <a:latin typeface="ＭＳ ゴシック" pitchFamily="49" charset="-128"/>
              <a:ea typeface="ＭＳ ゴシック" pitchFamily="49" charset="-128"/>
            </a:rPr>
            <a:t>下水道事業会計を含み借入に対し注意するとともに、可能な限り財政調整基金を減らさないよう財政規律に努め、将来負担に備える取り組みが必要となっている。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百万円増額となっているが、これは財政調整基金の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百万円増及び風のまちづくり基金の創設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百万円増が主な要因となっている。風のまちづくり基金とは本町が進めている環境にやさしい持続可能なまちづくりに資する予算へ充当するための財源で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FIT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による利益の一部を風力発電事業特別会計より平成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年度に受入れたものである。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財政調整基金については地震・風水害等災害に対する備えとして一定程度必要と考える。今後も普通交付税の大幅な減額等町財政は大変厳しい見通しとなっており基金は必要に応じて取崩し又は積立を行う。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ふるさと北栄基金は前年度頂戴したふるさと納税寄付金を次年度の目的事業へ充当するため積立を行う基金となっている。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年度は返礼品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割ルールの見直しにより、本町への寄付金が減少した事で基金の積立て額は大幅に減少した。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年度は鳥取県中部地震による災害救助及び災害復旧のため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億円余りの基金取り崩しとなった。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地震・風水害等災害に対する備えとして財政調整基金は一定程度必要と考える。今後も普通交付税の大幅な減額等町財政は大変厳しい見通しとなっており基金は必要に応じて取崩し又は積立を行う。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現状としては積立金利子のみを定期的に積み立てている。今後については財政状況を総合的に判断しながら適正に基金管理を行っていく。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59.2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ポイントと類似団体との比較では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ただし、個別の施設を見れば、公民館等老朽化した施設が多いので、今後、</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施設の長寿命化及び更新費用が町の財政に重くのしかかってくることに対してより一層、財源確保に努める必要がある。</a:t>
          </a:r>
          <a:endParaRPr kumimoji="0" lang="ja-JP" altLang="ja-JP" sz="1100" b="0" i="0" u="none" strike="noStrike" kern="0" cap="none" spc="0" normalizeH="0" baseline="0" noProof="0">
            <a:ln>
              <a:noFill/>
            </a:ln>
            <a:solidFill>
              <a:prstClr val="black"/>
            </a:solidFill>
            <a:effectLst/>
            <a:uLnTx/>
            <a:uFillTx/>
            <a:latin typeface="+mn-lt"/>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15694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90296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52705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3071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債務償還年数は類似団体と比較して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これは業務活動収支の黒字分等に対して実質債務が高い数値となっている事を示している。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今のところ基金残高は災害等に備え適正な額を維持しているが、将来負担額を減らすには過去に実施した下水道事業の公債費に対する繰出金が今後も下がらないため、改善は難しい見通しとなっている。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80246</xdr:rowOff>
    </xdr:from>
    <xdr:to>
      <xdr:col>76</xdr:col>
      <xdr:colOff>73025</xdr:colOff>
      <xdr:row>31</xdr:row>
      <xdr:rowOff>10396</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103123</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58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130623</xdr:rowOff>
    </xdr:from>
    <xdr:to>
      <xdr:col>72</xdr:col>
      <xdr:colOff>123825</xdr:colOff>
      <xdr:row>31</xdr:row>
      <xdr:rowOff>60773</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6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131046</xdr:rowOff>
    </xdr:from>
    <xdr:to>
      <xdr:col>76</xdr:col>
      <xdr:colOff>22225</xdr:colOff>
      <xdr:row>31</xdr:row>
      <xdr:rowOff>9973</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084300" y="6046071"/>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a:extLst>
            <a:ext uri="{FF2B5EF4-FFF2-40B4-BE49-F238E27FC236}">
              <a16:creationId xmlns:a16="http://schemas.microsoft.com/office/drawing/2014/main" id="{00000000-0008-0000-0D00-00008B000000}"/>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77300</xdr:rowOff>
    </xdr:from>
    <xdr:ext cx="469744" cy="259045"/>
    <xdr:sp macro="" textlink="">
      <xdr:nvSpPr>
        <xdr:cNvPr id="140" name="n_1mainValue債務償還比率">
          <a:extLst>
            <a:ext uri="{FF2B5EF4-FFF2-40B4-BE49-F238E27FC236}">
              <a16:creationId xmlns:a16="http://schemas.microsoft.com/office/drawing/2014/main" id="{00000000-0008-0000-0D00-00008C000000}"/>
            </a:ext>
          </a:extLst>
        </xdr:cNvPr>
        <xdr:cNvSpPr txBox="1"/>
      </xdr:nvSpPr>
      <xdr:spPr>
        <a:xfrm>
          <a:off x="13836727" y="58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48441</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6860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113756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734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id="{00000000-0008-0000-0E00-00006C000000}"/>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id="{00000000-0008-0000-0E00-00006E000000}"/>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id="{00000000-0008-0000-0E00-000070000000}"/>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145872</xdr:rowOff>
    </xdr:from>
    <xdr:to>
      <xdr:col>55</xdr:col>
      <xdr:colOff>50800</xdr:colOff>
      <xdr:row>39</xdr:row>
      <xdr:rowOff>76022</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124299</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66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150578</xdr:rowOff>
    </xdr:from>
    <xdr:to>
      <xdr:col>50</xdr:col>
      <xdr:colOff>165100</xdr:colOff>
      <xdr:row>39</xdr:row>
      <xdr:rowOff>80728</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25222</xdr:rowOff>
    </xdr:from>
    <xdr:to>
      <xdr:col>55</xdr:col>
      <xdr:colOff>0</xdr:colOff>
      <xdr:row>39</xdr:row>
      <xdr:rowOff>29928</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9639300" y="6711772"/>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156693</xdr:rowOff>
    </xdr:from>
    <xdr:to>
      <xdr:col>46</xdr:col>
      <xdr:colOff>38100</xdr:colOff>
      <xdr:row>39</xdr:row>
      <xdr:rowOff>86843</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29928</xdr:rowOff>
    </xdr:from>
    <xdr:to>
      <xdr:col>50</xdr:col>
      <xdr:colOff>114300</xdr:colOff>
      <xdr:row>39</xdr:row>
      <xdr:rowOff>36043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8750300" y="671647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71855</xdr:rowOff>
    </xdr:from>
    <xdr:ext cx="534377" cy="259045"/>
    <xdr:sp macro="" textlink="">
      <xdr:nvSpPr>
        <xdr:cNvPr id="131" name="n_1mainValue【道路】&#10;一人当たり延長">
          <a:extLst>
            <a:ext uri="{FF2B5EF4-FFF2-40B4-BE49-F238E27FC236}">
              <a16:creationId xmlns:a16="http://schemas.microsoft.com/office/drawing/2014/main" id="{00000000-0008-0000-0E00-000083000000}"/>
            </a:ext>
          </a:extLst>
        </xdr:cNvPr>
        <xdr:cNvSpPr txBox="1"/>
      </xdr:nvSpPr>
      <xdr:spPr>
        <a:xfrm>
          <a:off x="93594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77970</xdr:rowOff>
    </xdr:from>
    <xdr:ext cx="534377" cy="259045"/>
    <xdr:sp macro="" textlink="">
      <xdr:nvSpPr>
        <xdr:cNvPr id="132" name="n_2mainValue【道路】&#10;一人当たり延長">
          <a:extLst>
            <a:ext uri="{FF2B5EF4-FFF2-40B4-BE49-F238E27FC236}">
              <a16:creationId xmlns:a16="http://schemas.microsoft.com/office/drawing/2014/main" id="{00000000-0008-0000-0E00-000084000000}"/>
            </a:ext>
          </a:extLst>
        </xdr:cNvPr>
        <xdr:cNvSpPr txBox="1"/>
      </xdr:nvSpPr>
      <xdr:spPr>
        <a:xfrm>
          <a:off x="8483111" y="67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142875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4146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142875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2908300" y="1030795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58751</xdr:rowOff>
    </xdr:from>
    <xdr:to>
      <xdr:col>55</xdr:col>
      <xdr:colOff>50800</xdr:colOff>
      <xdr:row>62</xdr:row>
      <xdr:rowOff>160351</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6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37178</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66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67166</xdr:rowOff>
    </xdr:from>
    <xdr:to>
      <xdr:col>50</xdr:col>
      <xdr:colOff>165100</xdr:colOff>
      <xdr:row>62</xdr:row>
      <xdr:rowOff>168766</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109551</xdr:rowOff>
    </xdr:from>
    <xdr:to>
      <xdr:col>55</xdr:col>
      <xdr:colOff>0</xdr:colOff>
      <xdr:row>62</xdr:row>
      <xdr:rowOff>117966</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739451"/>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70214</xdr:rowOff>
    </xdr:from>
    <xdr:to>
      <xdr:col>46</xdr:col>
      <xdr:colOff>38100</xdr:colOff>
      <xdr:row>63</xdr:row>
      <xdr:rowOff>364</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10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117966</xdr:rowOff>
    </xdr:from>
    <xdr:to>
      <xdr:col>50</xdr:col>
      <xdr:colOff>114300</xdr:colOff>
      <xdr:row>62</xdr:row>
      <xdr:rowOff>121014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10747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159893</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7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162941</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8450795" y="107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00000000-0008-0000-0E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a:extLst>
            <a:ext uri="{FF2B5EF4-FFF2-40B4-BE49-F238E27FC236}">
              <a16:creationId xmlns:a16="http://schemas.microsoft.com/office/drawing/2014/main" id="{00000000-0008-0000-0E00-000004010000}"/>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00000000-0008-0000-0E00-000006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00000000-0008-0000-0E00-000008010000}"/>
            </a:ext>
          </a:extLst>
        </xdr:cNvPr>
        <xdr:cNvSpPr txBox="1"/>
      </xdr:nvSpPr>
      <xdr:spPr>
        <a:xfrm>
          <a:off x="46736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75128</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00000000-0008-0000-0E00-000013010000}"/>
            </a:ext>
          </a:extLst>
        </xdr:cNvPr>
        <xdr:cNvSpPr txBox="1"/>
      </xdr:nvSpPr>
      <xdr:spPr>
        <a:xfrm>
          <a:off x="4673600"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59145</xdr:rowOff>
    </xdr:from>
    <xdr:to>
      <xdr:col>20</xdr:col>
      <xdr:colOff>38100</xdr:colOff>
      <xdr:row>80</xdr:row>
      <xdr:rowOff>160745</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3746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109945</xdr:rowOff>
    </xdr:from>
    <xdr:to>
      <xdr:col>24</xdr:col>
      <xdr:colOff>63500</xdr:colOff>
      <xdr:row>82</xdr:row>
      <xdr:rowOff>147501</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3797300" y="13825945"/>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80</xdr:row>
      <xdr:rowOff>109945</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2908300" y="13280571"/>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80" name="n_1ave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81" name="n_2ave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2" name="n_3aveValue【公営住宅】&#10;有形固定資産減価償却率">
          <a:extLst>
            <a:ext uri="{FF2B5EF4-FFF2-40B4-BE49-F238E27FC236}">
              <a16:creationId xmlns:a16="http://schemas.microsoft.com/office/drawing/2014/main" id="{00000000-0008-0000-0E00-00001A010000}"/>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5822</xdr:rowOff>
    </xdr:from>
    <xdr:ext cx="405111" cy="259045"/>
    <xdr:sp macro="" textlink="">
      <xdr:nvSpPr>
        <xdr:cNvPr id="283" name="n_1mainValue【公営住宅】&#10;有形固定資産減価償却率">
          <a:extLst>
            <a:ext uri="{FF2B5EF4-FFF2-40B4-BE49-F238E27FC236}">
              <a16:creationId xmlns:a16="http://schemas.microsoft.com/office/drawing/2014/main" id="{00000000-0008-0000-0E00-00001B010000}"/>
            </a:ext>
          </a:extLst>
        </xdr:cNvPr>
        <xdr:cNvSpPr txBox="1"/>
      </xdr:nvSpPr>
      <xdr:spPr>
        <a:xfrm>
          <a:off x="3582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84" name="n_2mainValue【公営住宅】&#10;有形固定資産減価償却率">
          <a:extLst>
            <a:ext uri="{FF2B5EF4-FFF2-40B4-BE49-F238E27FC236}">
              <a16:creationId xmlns:a16="http://schemas.microsoft.com/office/drawing/2014/main" id="{00000000-0008-0000-0E00-00001C010000}"/>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a:extLst>
            <a:ext uri="{FF2B5EF4-FFF2-40B4-BE49-F238E27FC236}">
              <a16:creationId xmlns:a16="http://schemas.microsoft.com/office/drawing/2014/main" id="{00000000-0008-0000-0E00-000037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a:extLst>
            <a:ext uri="{FF2B5EF4-FFF2-40B4-BE49-F238E27FC236}">
              <a16:creationId xmlns:a16="http://schemas.microsoft.com/office/drawing/2014/main" id="{00000000-0008-0000-0E00-000039010000}"/>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15" name="【公営住宅】&#10;一人当たり面積平均値テキスト">
          <a:extLst>
            <a:ext uri="{FF2B5EF4-FFF2-40B4-BE49-F238E27FC236}">
              <a16:creationId xmlns:a16="http://schemas.microsoft.com/office/drawing/2014/main" id="{00000000-0008-0000-0E00-00003B010000}"/>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70576</xdr:rowOff>
    </xdr:from>
    <xdr:to>
      <xdr:col>55</xdr:col>
      <xdr:colOff>50800</xdr:colOff>
      <xdr:row>86</xdr:row>
      <xdr:rowOff>726</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10426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49003</xdr:rowOff>
    </xdr:from>
    <xdr:ext cx="469744" cy="259045"/>
    <xdr:sp macro="" textlink="">
      <xdr:nvSpPr>
        <xdr:cNvPr id="326" name="【公営住宅】&#10;一人当たり面積該当値テキスト">
          <a:extLst>
            <a:ext uri="{FF2B5EF4-FFF2-40B4-BE49-F238E27FC236}">
              <a16:creationId xmlns:a16="http://schemas.microsoft.com/office/drawing/2014/main" id="{00000000-0008-0000-0E00-000046010000}"/>
            </a:ext>
          </a:extLst>
        </xdr:cNvPr>
        <xdr:cNvSpPr txBox="1"/>
      </xdr:nvSpPr>
      <xdr:spPr>
        <a:xfrm>
          <a:off x="10515600"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101927</xdr:rowOff>
    </xdr:from>
    <xdr:to>
      <xdr:col>50</xdr:col>
      <xdr:colOff>165100</xdr:colOff>
      <xdr:row>86</xdr:row>
      <xdr:rowOff>32077</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9588500" y="146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121376</xdr:rowOff>
    </xdr:from>
    <xdr:to>
      <xdr:col>55</xdr:col>
      <xdr:colOff>0</xdr:colOff>
      <xdr:row>85</xdr:row>
      <xdr:rowOff>152727</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9639300" y="14694626"/>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111723</xdr:rowOff>
    </xdr:from>
    <xdr:to>
      <xdr:col>46</xdr:col>
      <xdr:colOff>38100</xdr:colOff>
      <xdr:row>86</xdr:row>
      <xdr:rowOff>41873</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8699500" y="146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152727</xdr:rowOff>
    </xdr:from>
    <xdr:to>
      <xdr:col>50</xdr:col>
      <xdr:colOff>114300</xdr:colOff>
      <xdr:row>85</xdr:row>
      <xdr:rowOff>162523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8750300" y="14725977"/>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1" name="n_1aveValue【公営住宅】&#10;一人当たり面積">
          <a:extLst>
            <a:ext uri="{FF2B5EF4-FFF2-40B4-BE49-F238E27FC236}">
              <a16:creationId xmlns:a16="http://schemas.microsoft.com/office/drawing/2014/main" id="{00000000-0008-0000-0E00-00004B010000}"/>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2" name="n_2aveValue【公営住宅】&#10;一人当たり面積">
          <a:extLst>
            <a:ext uri="{FF2B5EF4-FFF2-40B4-BE49-F238E27FC236}">
              <a16:creationId xmlns:a16="http://schemas.microsoft.com/office/drawing/2014/main" id="{00000000-0008-0000-0E00-00004C010000}"/>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33" name="n_3aveValue【公営住宅】&#10;一人当たり面積">
          <a:extLst>
            <a:ext uri="{FF2B5EF4-FFF2-40B4-BE49-F238E27FC236}">
              <a16:creationId xmlns:a16="http://schemas.microsoft.com/office/drawing/2014/main" id="{00000000-0008-0000-0E00-00004D010000}"/>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23204</xdr:rowOff>
    </xdr:from>
    <xdr:ext cx="469744" cy="259045"/>
    <xdr:sp macro="" textlink="">
      <xdr:nvSpPr>
        <xdr:cNvPr id="334" name="n_1mainValue【公営住宅】&#10;一人当たり面積">
          <a:extLst>
            <a:ext uri="{FF2B5EF4-FFF2-40B4-BE49-F238E27FC236}">
              <a16:creationId xmlns:a16="http://schemas.microsoft.com/office/drawing/2014/main" id="{00000000-0008-0000-0E00-00004E010000}"/>
            </a:ext>
          </a:extLst>
        </xdr:cNvPr>
        <xdr:cNvSpPr txBox="1"/>
      </xdr:nvSpPr>
      <xdr:spPr>
        <a:xfrm>
          <a:off x="9391727" y="147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33000</xdr:rowOff>
    </xdr:from>
    <xdr:ext cx="469744" cy="259045"/>
    <xdr:sp macro="" textlink="">
      <xdr:nvSpPr>
        <xdr:cNvPr id="335" name="n_2mainValue【公営住宅】&#10;一人当たり面積">
          <a:extLst>
            <a:ext uri="{FF2B5EF4-FFF2-40B4-BE49-F238E27FC236}">
              <a16:creationId xmlns:a16="http://schemas.microsoft.com/office/drawing/2014/main" id="{00000000-0008-0000-0E00-00004F010000}"/>
            </a:ext>
          </a:extLst>
        </xdr:cNvPr>
        <xdr:cNvSpPr txBox="1"/>
      </xdr:nvSpPr>
      <xdr:spPr>
        <a:xfrm>
          <a:off x="8515427" y="1477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a:extLst>
            <a:ext uri="{FF2B5EF4-FFF2-40B4-BE49-F238E27FC236}">
              <a16:creationId xmlns:a16="http://schemas.microsoft.com/office/drawing/2014/main" id="{00000000-0008-0000-0E00-00007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78" name="【認定こども園・幼稚園・保育所】&#10;有形固定資産減価償却率最小値テキスト">
          <a:extLst>
            <a:ext uri="{FF2B5EF4-FFF2-40B4-BE49-F238E27FC236}">
              <a16:creationId xmlns:a16="http://schemas.microsoft.com/office/drawing/2014/main" id="{00000000-0008-0000-0E00-00007A010000}"/>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0" name="【認定こども園・幼稚園・保育所】&#10;有形固定資産減価償却率最大値テキスト">
          <a:extLst>
            <a:ext uri="{FF2B5EF4-FFF2-40B4-BE49-F238E27FC236}">
              <a16:creationId xmlns:a16="http://schemas.microsoft.com/office/drawing/2014/main" id="{00000000-0008-0000-0E00-00007C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82" name="【認定こども園・幼稚園・保育所】&#10;有形固定資産減価償却率平均値テキスト">
          <a:extLst>
            <a:ext uri="{FF2B5EF4-FFF2-40B4-BE49-F238E27FC236}">
              <a16:creationId xmlns:a16="http://schemas.microsoft.com/office/drawing/2014/main" id="{00000000-0008-0000-0E00-00007E010000}"/>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393" name="【認定こども園・幼稚園・保育所】&#10;有形固定資産減価償却率該当値テキスト">
          <a:extLst>
            <a:ext uri="{FF2B5EF4-FFF2-40B4-BE49-F238E27FC236}">
              <a16:creationId xmlns:a16="http://schemas.microsoft.com/office/drawing/2014/main" id="{00000000-0008-0000-0E00-000089010000}"/>
            </a:ext>
          </a:extLst>
        </xdr:cNvPr>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543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71301</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15481300" y="63431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143147</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4592300" y="6414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398" name="n_1ave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99" name="n_2aveValue【認定こども園・幼稚園・保育所】&#10;有形固定資産減価償却率">
          <a:extLst>
            <a:ext uri="{FF2B5EF4-FFF2-40B4-BE49-F238E27FC236}">
              <a16:creationId xmlns:a16="http://schemas.microsoft.com/office/drawing/2014/main" id="{00000000-0008-0000-0E00-00008F010000}"/>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00" name="n_3aveValue【認定こども園・幼稚園・保育所】&#10;有形固定資産減価償却率">
          <a:extLst>
            <a:ext uri="{FF2B5EF4-FFF2-40B4-BE49-F238E27FC236}">
              <a16:creationId xmlns:a16="http://schemas.microsoft.com/office/drawing/2014/main" id="{00000000-0008-0000-0E00-000090010000}"/>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113228</xdr:rowOff>
    </xdr:from>
    <xdr:ext cx="405111" cy="259045"/>
    <xdr:sp macro="" textlink="">
      <xdr:nvSpPr>
        <xdr:cNvPr id="401" name="n_1mainValue【認定こども園・幼稚園・保育所】&#10;有形固定資産減価償却率">
          <a:extLst>
            <a:ext uri="{FF2B5EF4-FFF2-40B4-BE49-F238E27FC236}">
              <a16:creationId xmlns:a16="http://schemas.microsoft.com/office/drawing/2014/main" id="{00000000-0008-0000-0E00-000091010000}"/>
            </a:ext>
          </a:extLst>
        </xdr:cNvPr>
        <xdr:cNvSpPr txBox="1"/>
      </xdr:nvSpPr>
      <xdr:spPr>
        <a:xfrm>
          <a:off x="1526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13624</xdr:rowOff>
    </xdr:from>
    <xdr:ext cx="405111" cy="259045"/>
    <xdr:sp macro="" textlink="">
      <xdr:nvSpPr>
        <xdr:cNvPr id="402" name="n_2main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4389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25" name="【認定こども園・幼稚園・保育所】&#10;一人当たり面積最小値テキスト">
          <a:extLst>
            <a:ext uri="{FF2B5EF4-FFF2-40B4-BE49-F238E27FC236}">
              <a16:creationId xmlns:a16="http://schemas.microsoft.com/office/drawing/2014/main" id="{00000000-0008-0000-0E00-0000A9010000}"/>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27" name="【認定こども園・幼稚園・保育所】&#10;一人当たり面積最大値テキスト">
          <a:extLst>
            <a:ext uri="{FF2B5EF4-FFF2-40B4-BE49-F238E27FC236}">
              <a16:creationId xmlns:a16="http://schemas.microsoft.com/office/drawing/2014/main" id="{00000000-0008-0000-0E00-0000AB010000}"/>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29" name="【認定こども園・幼稚園・保育所】&#10;一人当たり面積平均値テキスト">
          <a:extLst>
            <a:ext uri="{FF2B5EF4-FFF2-40B4-BE49-F238E27FC236}">
              <a16:creationId xmlns:a16="http://schemas.microsoft.com/office/drawing/2014/main" id="{00000000-0008-0000-0E00-0000AD010000}"/>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29989</xdr:rowOff>
    </xdr:from>
    <xdr:ext cx="469744" cy="259045"/>
    <xdr:sp macro="" textlink="">
      <xdr:nvSpPr>
        <xdr:cNvPr id="440" name="【認定こども園・幼稚園・保育所】&#10;一人当たり面積該当値テキスト">
          <a:extLst>
            <a:ext uri="{FF2B5EF4-FFF2-40B4-BE49-F238E27FC236}">
              <a16:creationId xmlns:a16="http://schemas.microsoft.com/office/drawing/2014/main" id="{00000000-0008-0000-0E00-0000B8010000}"/>
            </a:ext>
          </a:extLst>
        </xdr:cNvPr>
        <xdr:cNvSpPr txBox="1"/>
      </xdr:nvSpPr>
      <xdr:spPr>
        <a:xfrm>
          <a:off x="221996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2127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57912</xdr:rowOff>
    </xdr:from>
    <xdr:to>
      <xdr:col>116</xdr:col>
      <xdr:colOff>63500</xdr:colOff>
      <xdr:row>37</xdr:row>
      <xdr:rowOff>60198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1323300" y="64015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60198</xdr:rowOff>
    </xdr:from>
    <xdr:to>
      <xdr:col>111</xdr:col>
      <xdr:colOff>177800</xdr:colOff>
      <xdr:row>37</xdr:row>
      <xdr:rowOff>64770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0434300" y="640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45" name="n_1ave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46" name="n_2ave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47" name="n_3ave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448" name="n_1main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49" name="n_2mainValue【認定こども園・幼稚園・保育所】&#10;一人当たり面積">
          <a:extLst>
            <a:ext uri="{FF2B5EF4-FFF2-40B4-BE49-F238E27FC236}">
              <a16:creationId xmlns:a16="http://schemas.microsoft.com/office/drawing/2014/main" id="{00000000-0008-0000-0E00-0000C1010000}"/>
            </a:ext>
          </a:extLst>
        </xdr:cNvPr>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77" name="【学校施設】&#10;有形固定資産減価償却率最小値テキスト">
          <a:extLst>
            <a:ext uri="{FF2B5EF4-FFF2-40B4-BE49-F238E27FC236}">
              <a16:creationId xmlns:a16="http://schemas.microsoft.com/office/drawing/2014/main" id="{00000000-0008-0000-0E00-0000DD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9" name="【学校施設】&#10;有形固定資産減価償却率最大値テキスト">
          <a:extLst>
            <a:ext uri="{FF2B5EF4-FFF2-40B4-BE49-F238E27FC236}">
              <a16:creationId xmlns:a16="http://schemas.microsoft.com/office/drawing/2014/main" id="{00000000-0008-0000-0E00-0000DF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1" name="【学校施設】&#10;有形固定資産減価償却率平均値テキスト">
          <a:extLst>
            <a:ext uri="{FF2B5EF4-FFF2-40B4-BE49-F238E27FC236}">
              <a16:creationId xmlns:a16="http://schemas.microsoft.com/office/drawing/2014/main" id="{00000000-0008-0000-0E00-0000E101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492" name="【学校施設】&#10;有形固定資産減価償却率該当値テキスト">
          <a:extLst>
            <a:ext uri="{FF2B5EF4-FFF2-40B4-BE49-F238E27FC236}">
              <a16:creationId xmlns:a16="http://schemas.microsoft.com/office/drawing/2014/main" id="{00000000-0008-0000-0E00-0000EC010000}"/>
            </a:ext>
          </a:extLst>
        </xdr:cNvPr>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53884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5481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4541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142059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4592300" y="1048620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7" name="n_1aveValue【学校施設】&#10;有形固定資産減価償却率">
          <a:extLst>
            <a:ext uri="{FF2B5EF4-FFF2-40B4-BE49-F238E27FC236}">
              <a16:creationId xmlns:a16="http://schemas.microsoft.com/office/drawing/2014/main" id="{00000000-0008-0000-0E00-0000F101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98" name="n_2aveValue【学校施設】&#10;有形固定資産減価償却率">
          <a:extLst>
            <a:ext uri="{FF2B5EF4-FFF2-40B4-BE49-F238E27FC236}">
              <a16:creationId xmlns:a16="http://schemas.microsoft.com/office/drawing/2014/main" id="{00000000-0008-0000-0E00-0000F201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99" name="n_3aveValue【学校施設】&#10;有形固定資産減価償却率">
          <a:extLst>
            <a:ext uri="{FF2B5EF4-FFF2-40B4-BE49-F238E27FC236}">
              <a16:creationId xmlns:a16="http://schemas.microsoft.com/office/drawing/2014/main" id="{00000000-0008-0000-0E00-0000F301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00" name="n_1mainValue【学校施設】&#10;有形固定資産減価償却率">
          <a:extLst>
            <a:ext uri="{FF2B5EF4-FFF2-40B4-BE49-F238E27FC236}">
              <a16:creationId xmlns:a16="http://schemas.microsoft.com/office/drawing/2014/main" id="{00000000-0008-0000-0E00-0000F4010000}"/>
            </a:ext>
          </a:extLst>
        </xdr:cNvPr>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501" name="n_2mainValue【学校施設】&#10;有形固定資産減価償却率">
          <a:extLst>
            <a:ext uri="{FF2B5EF4-FFF2-40B4-BE49-F238E27FC236}">
              <a16:creationId xmlns:a16="http://schemas.microsoft.com/office/drawing/2014/main" id="{00000000-0008-0000-0E00-0000F5010000}"/>
            </a:ext>
          </a:extLst>
        </xdr:cNvPr>
        <xdr:cNvSpPr txBox="1"/>
      </xdr:nvSpPr>
      <xdr:spPr>
        <a:xfrm>
          <a:off x="14389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a:extLst>
            <a:ext uri="{FF2B5EF4-FFF2-40B4-BE49-F238E27FC236}">
              <a16:creationId xmlns:a16="http://schemas.microsoft.com/office/drawing/2014/main" id="{00000000-0008-0000-0E00-00000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28" name="【学校施設】&#10;一人当たり面積最小値テキスト">
          <a:extLst>
            <a:ext uri="{FF2B5EF4-FFF2-40B4-BE49-F238E27FC236}">
              <a16:creationId xmlns:a16="http://schemas.microsoft.com/office/drawing/2014/main" id="{00000000-0008-0000-0E00-000010020000}"/>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30" name="【学校施設】&#10;一人当たり面積最大値テキスト">
          <a:extLst>
            <a:ext uri="{FF2B5EF4-FFF2-40B4-BE49-F238E27FC236}">
              <a16:creationId xmlns:a16="http://schemas.microsoft.com/office/drawing/2014/main" id="{00000000-0008-0000-0E00-000012020000}"/>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32" name="【学校施設】&#10;一人当たり面積平均値テキスト">
          <a:extLst>
            <a:ext uri="{FF2B5EF4-FFF2-40B4-BE49-F238E27FC236}">
              <a16:creationId xmlns:a16="http://schemas.microsoft.com/office/drawing/2014/main" id="{00000000-0008-0000-0E00-000014020000}"/>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68235</xdr:rowOff>
    </xdr:from>
    <xdr:to>
      <xdr:col>116</xdr:col>
      <xdr:colOff>114300</xdr:colOff>
      <xdr:row>62</xdr:row>
      <xdr:rowOff>169835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2110700" y="106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154612</xdr:rowOff>
    </xdr:from>
    <xdr:ext cx="469744" cy="259045"/>
    <xdr:sp macro="" textlink="">
      <xdr:nvSpPr>
        <xdr:cNvPr id="543" name="【学校施設】&#10;一人当たり面積該当値テキスト">
          <a:extLst>
            <a:ext uri="{FF2B5EF4-FFF2-40B4-BE49-F238E27FC236}">
              <a16:creationId xmlns:a16="http://schemas.microsoft.com/office/drawing/2014/main" id="{00000000-0008-0000-0E00-00001F020000}"/>
            </a:ext>
          </a:extLst>
        </xdr:cNvPr>
        <xdr:cNvSpPr txBox="1"/>
      </xdr:nvSpPr>
      <xdr:spPr>
        <a:xfrm>
          <a:off x="22199600" y="106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74767</xdr:rowOff>
    </xdr:from>
    <xdr:to>
      <xdr:col>112</xdr:col>
      <xdr:colOff>38100</xdr:colOff>
      <xdr:row>63</xdr:row>
      <xdr:rowOff>4917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21272500" y="10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119035</xdr:rowOff>
    </xdr:from>
    <xdr:to>
      <xdr:col>116</xdr:col>
      <xdr:colOff>63500</xdr:colOff>
      <xdr:row>62</xdr:row>
      <xdr:rowOff>125567</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21323300" y="107489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77706</xdr:rowOff>
    </xdr:from>
    <xdr:to>
      <xdr:col>107</xdr:col>
      <xdr:colOff>101600</xdr:colOff>
      <xdr:row>63</xdr:row>
      <xdr:rowOff>7856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20383500" y="107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125567</xdr:rowOff>
    </xdr:from>
    <xdr:to>
      <xdr:col>111</xdr:col>
      <xdr:colOff>177800</xdr:colOff>
      <xdr:row>62</xdr:row>
      <xdr:rowOff>128506</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20434300" y="107554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48" name="n_1aveValue【学校施設】&#10;一人当たり面積">
          <a:extLst>
            <a:ext uri="{FF2B5EF4-FFF2-40B4-BE49-F238E27FC236}">
              <a16:creationId xmlns:a16="http://schemas.microsoft.com/office/drawing/2014/main" id="{00000000-0008-0000-0E00-000024020000}"/>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49" name="n_2aveValue【学校施設】&#10;一人当たり面積">
          <a:extLst>
            <a:ext uri="{FF2B5EF4-FFF2-40B4-BE49-F238E27FC236}">
              <a16:creationId xmlns:a16="http://schemas.microsoft.com/office/drawing/2014/main" id="{00000000-0008-0000-0E00-000025020000}"/>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50" name="n_3aveValue【学校施設】&#10;一人当たり面積">
          <a:extLst>
            <a:ext uri="{FF2B5EF4-FFF2-40B4-BE49-F238E27FC236}">
              <a16:creationId xmlns:a16="http://schemas.microsoft.com/office/drawing/2014/main" id="{00000000-0008-0000-0E00-000026020000}"/>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167494</xdr:rowOff>
    </xdr:from>
    <xdr:ext cx="469744" cy="259045"/>
    <xdr:sp macro="" textlink="">
      <xdr:nvSpPr>
        <xdr:cNvPr id="551" name="n_1mainValue【学校施設】&#10;一人当たり面積">
          <a:extLst>
            <a:ext uri="{FF2B5EF4-FFF2-40B4-BE49-F238E27FC236}">
              <a16:creationId xmlns:a16="http://schemas.microsoft.com/office/drawing/2014/main" id="{00000000-0008-0000-0E00-000027020000}"/>
            </a:ext>
          </a:extLst>
        </xdr:cNvPr>
        <xdr:cNvSpPr txBox="1"/>
      </xdr:nvSpPr>
      <xdr:spPr>
        <a:xfrm>
          <a:off x="21075727" y="107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170433</xdr:rowOff>
    </xdr:from>
    <xdr:ext cx="469744" cy="259045"/>
    <xdr:sp macro="" textlink="">
      <xdr:nvSpPr>
        <xdr:cNvPr id="552" name="n_2mainValue【学校施設】&#10;一人当たり面積">
          <a:extLst>
            <a:ext uri="{FF2B5EF4-FFF2-40B4-BE49-F238E27FC236}">
              <a16:creationId xmlns:a16="http://schemas.microsoft.com/office/drawing/2014/main" id="{00000000-0008-0000-0E00-000028020000}"/>
            </a:ext>
          </a:extLst>
        </xdr:cNvPr>
        <xdr:cNvSpPr txBox="1"/>
      </xdr:nvSpPr>
      <xdr:spPr>
        <a:xfrm>
          <a:off x="20199427" y="108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児童館】&#10;有形固定資産減価償却率グラフ枠">
          <a:extLst>
            <a:ext uri="{FF2B5EF4-FFF2-40B4-BE49-F238E27FC236}">
              <a16:creationId xmlns:a16="http://schemas.microsoft.com/office/drawing/2014/main" id="{00000000-0008-0000-0E00-00003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7" name="【児童館】&#10;有形固定資産減価償却率最小値テキスト">
          <a:extLst>
            <a:ext uri="{FF2B5EF4-FFF2-40B4-BE49-F238E27FC236}">
              <a16:creationId xmlns:a16="http://schemas.microsoft.com/office/drawing/2014/main" id="{00000000-0008-0000-0E00-00004102000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9" name="【児童館】&#10;有形固定資産減価償却率最大値テキスト">
          <a:extLst>
            <a:ext uri="{FF2B5EF4-FFF2-40B4-BE49-F238E27FC236}">
              <a16:creationId xmlns:a16="http://schemas.microsoft.com/office/drawing/2014/main" id="{00000000-0008-0000-0E00-000043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81" name="【児童館】&#10;有形固定資産減価償却率平均値テキスト">
          <a:extLst>
            <a:ext uri="{FF2B5EF4-FFF2-40B4-BE49-F238E27FC236}">
              <a16:creationId xmlns:a16="http://schemas.microsoft.com/office/drawing/2014/main" id="{00000000-0008-0000-0E00-000045020000}"/>
            </a:ext>
          </a:extLst>
        </xdr:cNvPr>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592" name="【児童館】&#10;有形固定資産減価償却率該当値テキスト">
          <a:extLst>
            <a:ext uri="{FF2B5EF4-FFF2-40B4-BE49-F238E27FC236}">
              <a16:creationId xmlns:a16="http://schemas.microsoft.com/office/drawing/2014/main" id="{00000000-0008-0000-0E00-000050020000}"/>
            </a:ext>
          </a:extLst>
        </xdr:cNvPr>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46989</xdr:rowOff>
    </xdr:from>
    <xdr:to>
      <xdr:col>81</xdr:col>
      <xdr:colOff>101600</xdr:colOff>
      <xdr:row>80</xdr:row>
      <xdr:rowOff>148589</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80011</xdr:rowOff>
    </xdr:from>
    <xdr:to>
      <xdr:col>85</xdr:col>
      <xdr:colOff>127000</xdr:colOff>
      <xdr:row>80</xdr:row>
      <xdr:rowOff>97789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5481300" y="137960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64770</xdr:rowOff>
    </xdr:from>
    <xdr:to>
      <xdr:col>76</xdr:col>
      <xdr:colOff>165100</xdr:colOff>
      <xdr:row>80</xdr:row>
      <xdr:rowOff>166370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45415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115570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4592300" y="13813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597" name="n_1aveValue【児童館】&#10;有形固定資産減価償却率">
          <a:extLst>
            <a:ext uri="{FF2B5EF4-FFF2-40B4-BE49-F238E27FC236}">
              <a16:creationId xmlns:a16="http://schemas.microsoft.com/office/drawing/2014/main" id="{00000000-0008-0000-0E00-00005502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8" name="n_2aveValue【児童館】&#10;有形固定資産減価償却率">
          <a:extLst>
            <a:ext uri="{FF2B5EF4-FFF2-40B4-BE49-F238E27FC236}">
              <a16:creationId xmlns:a16="http://schemas.microsoft.com/office/drawing/2014/main" id="{00000000-0008-0000-0E00-000056020000}"/>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599" name="n_3aveValue【児童館】&#10;有形固定資産減価償却率">
          <a:extLst>
            <a:ext uri="{FF2B5EF4-FFF2-40B4-BE49-F238E27FC236}">
              <a16:creationId xmlns:a16="http://schemas.microsoft.com/office/drawing/2014/main" id="{00000000-0008-0000-0E00-000057020000}"/>
            </a:ext>
          </a:extLst>
        </xdr:cNvPr>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165116</xdr:rowOff>
    </xdr:from>
    <xdr:ext cx="405111" cy="259045"/>
    <xdr:sp macro="" textlink="">
      <xdr:nvSpPr>
        <xdr:cNvPr id="600" name="n_1mainValue【児童館】&#10;有形固定資産減価償却率">
          <a:extLst>
            <a:ext uri="{FF2B5EF4-FFF2-40B4-BE49-F238E27FC236}">
              <a16:creationId xmlns:a16="http://schemas.microsoft.com/office/drawing/2014/main" id="{00000000-0008-0000-0E00-000058020000}"/>
            </a:ext>
          </a:extLst>
        </xdr:cNvPr>
        <xdr:cNvSpPr txBox="1"/>
      </xdr:nvSpPr>
      <xdr:spPr>
        <a:xfrm>
          <a:off x="152660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11447</xdr:rowOff>
    </xdr:from>
    <xdr:ext cx="405111" cy="259045"/>
    <xdr:sp macro="" textlink="">
      <xdr:nvSpPr>
        <xdr:cNvPr id="601" name="n_2mainValue【児童館】&#10;有形固定資産減価償却率">
          <a:extLst>
            <a:ext uri="{FF2B5EF4-FFF2-40B4-BE49-F238E27FC236}">
              <a16:creationId xmlns:a16="http://schemas.microsoft.com/office/drawing/2014/main" id="{00000000-0008-0000-0E00-000059020000}"/>
            </a:ext>
          </a:extLst>
        </xdr:cNvPr>
        <xdr:cNvSpPr txBox="1"/>
      </xdr:nvSpPr>
      <xdr:spPr>
        <a:xfrm>
          <a:off x="143897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a:extLst>
            <a:ext uri="{FF2B5EF4-FFF2-40B4-BE49-F238E27FC236}">
              <a16:creationId xmlns:a16="http://schemas.microsoft.com/office/drawing/2014/main" id="{00000000-0008-0000-0E00-00007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28" name="【児童館】&#10;一人当たり面積最小値テキスト">
          <a:extLst>
            <a:ext uri="{FF2B5EF4-FFF2-40B4-BE49-F238E27FC236}">
              <a16:creationId xmlns:a16="http://schemas.microsoft.com/office/drawing/2014/main" id="{00000000-0008-0000-0E00-000074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30" name="【児童館】&#10;一人当たり面積最大値テキスト">
          <a:extLst>
            <a:ext uri="{FF2B5EF4-FFF2-40B4-BE49-F238E27FC236}">
              <a16:creationId xmlns:a16="http://schemas.microsoft.com/office/drawing/2014/main" id="{00000000-0008-0000-0E00-000076020000}"/>
            </a:ext>
          </a:extLst>
        </xdr:cNvPr>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32" name="【児童館】&#10;一人当たり面積平均値テキスト">
          <a:extLst>
            <a:ext uri="{FF2B5EF4-FFF2-40B4-BE49-F238E27FC236}">
              <a16:creationId xmlns:a16="http://schemas.microsoft.com/office/drawing/2014/main" id="{00000000-0008-0000-0E00-000078020000}"/>
            </a:ext>
          </a:extLst>
        </xdr:cNvPr>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43" name="【児童館】&#10;一人当たり面積該当値テキスト">
          <a:extLst>
            <a:ext uri="{FF2B5EF4-FFF2-40B4-BE49-F238E27FC236}">
              <a16:creationId xmlns:a16="http://schemas.microsoft.com/office/drawing/2014/main" id="{00000000-0008-0000-0E00-000083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648" name="n_1aveValue【児童館】&#10;一人当たり面積">
          <a:extLst>
            <a:ext uri="{FF2B5EF4-FFF2-40B4-BE49-F238E27FC236}">
              <a16:creationId xmlns:a16="http://schemas.microsoft.com/office/drawing/2014/main" id="{00000000-0008-0000-0E00-000088020000}"/>
            </a:ext>
          </a:extLst>
        </xdr:cNvPr>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49" name="n_2aveValue【児童館】&#10;一人当たり面積">
          <a:extLst>
            <a:ext uri="{FF2B5EF4-FFF2-40B4-BE49-F238E27FC236}">
              <a16:creationId xmlns:a16="http://schemas.microsoft.com/office/drawing/2014/main" id="{00000000-0008-0000-0E00-000089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50" name="n_3aveValue【児童館】&#10;一人当たり面積">
          <a:extLst>
            <a:ext uri="{FF2B5EF4-FFF2-40B4-BE49-F238E27FC236}">
              <a16:creationId xmlns:a16="http://schemas.microsoft.com/office/drawing/2014/main" id="{00000000-0008-0000-0E00-00008A020000}"/>
            </a:ext>
          </a:extLst>
        </xdr:cNvPr>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51" name="n_1mainValue【児童館】&#10;一人当たり面積">
          <a:extLst>
            <a:ext uri="{FF2B5EF4-FFF2-40B4-BE49-F238E27FC236}">
              <a16:creationId xmlns:a16="http://schemas.microsoft.com/office/drawing/2014/main" id="{00000000-0008-0000-0E00-00008B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52" name="n_2mainValue【児童館】&#10;一人当たり面積">
          <a:extLst>
            <a:ext uri="{FF2B5EF4-FFF2-40B4-BE49-F238E27FC236}">
              <a16:creationId xmlns:a16="http://schemas.microsoft.com/office/drawing/2014/main" id="{00000000-0008-0000-0E00-00008C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a:extLst>
            <a:ext uri="{FF2B5EF4-FFF2-40B4-BE49-F238E27FC236}">
              <a16:creationId xmlns:a16="http://schemas.microsoft.com/office/drawing/2014/main" id="{00000000-0008-0000-0E00-0000A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8" name="【公民館】&#10;有形固定資産減価償却率最小値テキスト">
          <a:extLst>
            <a:ext uri="{FF2B5EF4-FFF2-40B4-BE49-F238E27FC236}">
              <a16:creationId xmlns:a16="http://schemas.microsoft.com/office/drawing/2014/main" id="{00000000-0008-0000-0E00-0000A6020000}"/>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0" name="【公民館】&#10;有形固定資産減価償却率最大値テキスト">
          <a:extLst>
            <a:ext uri="{FF2B5EF4-FFF2-40B4-BE49-F238E27FC236}">
              <a16:creationId xmlns:a16="http://schemas.microsoft.com/office/drawing/2014/main" id="{00000000-0008-0000-0E00-0000A8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82" name="【公民館】&#10;有形固定資産減価償却率平均値テキスト">
          <a:extLst>
            <a:ext uri="{FF2B5EF4-FFF2-40B4-BE49-F238E27FC236}">
              <a16:creationId xmlns:a16="http://schemas.microsoft.com/office/drawing/2014/main" id="{00000000-0008-0000-0E00-0000AA020000}"/>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93" name="【公民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132080</xdr:rowOff>
    </xdr:from>
    <xdr:to>
      <xdr:col>81</xdr:col>
      <xdr:colOff>101600</xdr:colOff>
      <xdr:row>101</xdr:row>
      <xdr:rowOff>62230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5430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156211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5481300" y="17327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xdr:rowOff>
    </xdr:from>
    <xdr:to>
      <xdr:col>81</xdr:col>
      <xdr:colOff>50800</xdr:colOff>
      <xdr:row>102</xdr:row>
      <xdr:rowOff>57150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4592300" y="173278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8" name="n_1ave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9" name="n_2ave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00" name="n_3ave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78757</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20371</xdr:rowOff>
    </xdr:from>
    <xdr:to>
      <xdr:col>116</xdr:col>
      <xdr:colOff>114300</xdr:colOff>
      <xdr:row>107</xdr:row>
      <xdr:rowOff>121971</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3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170248</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3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71171</xdr:rowOff>
    </xdr:from>
    <xdr:to>
      <xdr:col>116</xdr:col>
      <xdr:colOff>63500</xdr:colOff>
      <xdr:row>107</xdr:row>
      <xdr:rowOff>73000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41632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26772</xdr:rowOff>
    </xdr:from>
    <xdr:to>
      <xdr:col>107</xdr:col>
      <xdr:colOff>101600</xdr:colOff>
      <xdr:row>107</xdr:row>
      <xdr:rowOff>128372</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77572</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0434300" y="18418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45" name="n_1aveValue【公民館】&#10;一人当たり面積">
          <a:extLst>
            <a:ext uri="{FF2B5EF4-FFF2-40B4-BE49-F238E27FC236}">
              <a16:creationId xmlns:a16="http://schemas.microsoft.com/office/drawing/2014/main" id="{00000000-0008-0000-0E00-0000E9020000}"/>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46" name="n_2aveValue【公民館】&#10;一人当たり面積">
          <a:extLst>
            <a:ext uri="{FF2B5EF4-FFF2-40B4-BE49-F238E27FC236}">
              <a16:creationId xmlns:a16="http://schemas.microsoft.com/office/drawing/2014/main" id="{00000000-0008-0000-0E00-0000EA020000}"/>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47" name="n_3aveValue【公民館】&#10;一人当たり面積">
          <a:extLst>
            <a:ext uri="{FF2B5EF4-FFF2-40B4-BE49-F238E27FC236}">
              <a16:creationId xmlns:a16="http://schemas.microsoft.com/office/drawing/2014/main" id="{00000000-0008-0000-0E00-0000EB020000}"/>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748" name="n_1mainValue【公民館】&#10;一人当たり面積">
          <a:extLst>
            <a:ext uri="{FF2B5EF4-FFF2-40B4-BE49-F238E27FC236}">
              <a16:creationId xmlns:a16="http://schemas.microsoft.com/office/drawing/2014/main" id="{00000000-0008-0000-0E00-0000EC020000}"/>
            </a:ext>
          </a:extLst>
        </xdr:cNvPr>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119499</xdr:rowOff>
    </xdr:from>
    <xdr:ext cx="469744" cy="259045"/>
    <xdr:sp macro="" textlink="">
      <xdr:nvSpPr>
        <xdr:cNvPr id="749" name="n_2mainValue【公民館】&#10;一人当たり面積">
          <a:extLst>
            <a:ext uri="{FF2B5EF4-FFF2-40B4-BE49-F238E27FC236}">
              <a16:creationId xmlns:a16="http://schemas.microsoft.com/office/drawing/2014/main" id="{00000000-0008-0000-0E00-0000ED020000}"/>
            </a:ext>
          </a:extLst>
        </xdr:cNvPr>
        <xdr:cNvSpPr txBox="1"/>
      </xdr:nvSpPr>
      <xdr:spPr>
        <a:xfrm>
          <a:off x="20199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道路橋梁に関する有形固定資産減価償却率は道路については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類似団体との比較で</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数値となっている。これは平成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年度より積極的に取り組んだ道路改良事業及び橋梁改良事業によるものと思われるが、建設改良のみならず道路については長寿命化の個別計画を策定してライフラインの適正管理に努めている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公営住宅の有形固定資産減価償却率が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43.3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ポイントとなっており類似団体との比較で</a:t>
          </a:r>
          <a:r>
            <a:rPr kumimoji="1" lang="en-US" altLang="ja-JP" sz="1100" b="0" i="0" u="none" strike="noStrike" kern="0" cap="none" spc="0" normalizeH="0" baseline="0" noProof="0">
              <a:ln>
                <a:noFill/>
              </a:ln>
              <a:solidFill>
                <a:prstClr val="black"/>
              </a:solidFill>
              <a:effectLst/>
              <a:uLnTx/>
              <a:uFillTx/>
              <a:latin typeface="+mn-lt"/>
              <a:ea typeface="+mn-ea"/>
              <a:cs typeface="+mn-cs"/>
            </a:rPr>
            <a:t>22.3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。昨年度より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23.3</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ポイント低い数値となった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。耐用年数に達した公営住宅に関しては民間</a:t>
          </a:r>
          <a:r>
            <a:rPr kumimoji="1" lang="ja-JP" altLang="en-US" sz="1100" b="0" i="0" u="none" strike="noStrike" kern="0" cap="none" spc="0" normalizeH="0" baseline="0" noProof="0">
              <a:ln>
                <a:noFill/>
              </a:ln>
              <a:solidFill>
                <a:prstClr val="black"/>
              </a:solidFill>
              <a:effectLst/>
              <a:uLnTx/>
              <a:uFillTx/>
              <a:latin typeface="+mn-lt"/>
              <a:ea typeface="+mn-ea"/>
              <a:cs typeface="+mn-cs"/>
            </a:rPr>
            <a:t>譲渡</a:t>
          </a:r>
          <a:r>
            <a:rPr kumimoji="1" lang="ja-JP" altLang="ja-JP" sz="1100" b="0" i="0" u="none" strike="noStrike" kern="0" cap="none" spc="0" normalizeH="0" baseline="0" noProof="0">
              <a:ln>
                <a:noFill/>
              </a:ln>
              <a:solidFill>
                <a:prstClr val="black"/>
              </a:solidFill>
              <a:effectLst/>
              <a:uLnTx/>
              <a:uFillTx/>
              <a:latin typeface="+mn-lt"/>
              <a:ea typeface="+mn-ea"/>
              <a:cs typeface="+mn-cs"/>
            </a:rPr>
            <a:t>又は除却を進めており併せて統廃合を目的とした平成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年度の事業として由良宿団地建替事業に取り組んで</a:t>
          </a:r>
          <a:r>
            <a:rPr kumimoji="1" lang="ja-JP" altLang="en-US" sz="1100" b="0" i="0" u="none" strike="noStrike" kern="0" cap="none" spc="0" normalizeH="0" baseline="0" noProof="0">
              <a:ln>
                <a:noFill/>
              </a:ln>
              <a:solidFill>
                <a:prstClr val="black"/>
              </a:solidFill>
              <a:effectLst/>
              <a:uLnTx/>
              <a:uFillTx/>
              <a:latin typeface="+mn-lt"/>
              <a:ea typeface="+mn-ea"/>
              <a:cs typeface="+mn-cs"/>
            </a:rPr>
            <a:t>おり、令和３年度ですべての事業が完了すれば更に減価償却率が改善することとなる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認定こども園については合併特例債を活用したこども園（大型２園）の新築工事により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昨年度までは類似団体平均を下回っていたが、今年度は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類似団体よりは</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いる。鉄筋コンクリート造で耐用年数の残りが少ない園について将来の維持管理の方向性を決める時期に来ている。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学校施設は町に小</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中学校合わせて</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校あ</a:t>
          </a:r>
          <a:r>
            <a:rPr kumimoji="1" lang="ja-JP" altLang="en-US" sz="1100" b="0" i="0" u="none" strike="noStrike" kern="0" cap="none" spc="0" normalizeH="0" baseline="0" noProof="0">
              <a:ln>
                <a:noFill/>
              </a:ln>
              <a:solidFill>
                <a:prstClr val="black"/>
              </a:solidFill>
              <a:effectLst/>
              <a:uLnTx/>
              <a:uFillTx/>
              <a:latin typeface="+mn-lt"/>
              <a:ea typeface="+mn-ea"/>
              <a:cs typeface="+mn-cs"/>
            </a:rPr>
            <a:t>り有形固定資産減価償却率は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7.1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ポイント低い数値となってい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るが、</a:t>
          </a:r>
          <a:r>
            <a:rPr kumimoji="1" lang="ja-JP" altLang="ja-JP" sz="1100" b="0" i="0" u="none" strike="noStrike" kern="0" cap="none" spc="0" normalizeH="0" baseline="0" noProof="0">
              <a:ln>
                <a:noFill/>
              </a:ln>
              <a:solidFill>
                <a:prstClr val="black"/>
              </a:solidFill>
              <a:effectLst/>
              <a:uLnTx/>
              <a:uFillTx/>
              <a:latin typeface="+mn-lt"/>
              <a:ea typeface="+mn-ea"/>
              <a:cs typeface="+mn-cs"/>
            </a:rPr>
            <a:t>その半数が</a:t>
          </a:r>
          <a:r>
            <a:rPr kumimoji="1" lang="ja-JP" altLang="en-US" sz="1100" b="0" i="0" u="none" strike="noStrike" kern="0" cap="none" spc="0" normalizeH="0" baseline="0" noProof="0">
              <a:ln>
                <a:noFill/>
              </a:ln>
              <a:solidFill>
                <a:prstClr val="black"/>
              </a:solidFill>
              <a:effectLst/>
              <a:uLnTx/>
              <a:uFillTx/>
              <a:latin typeface="+mn-lt"/>
              <a:ea typeface="+mn-ea"/>
              <a:cs typeface="+mn-cs"/>
            </a:rPr>
            <a:t>耐用年数に迫る施設である。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児童館については公共施設等総合管理計画策定に先行して施設の統合を行ってきた</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35.1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公民館については町内に</a:t>
          </a:r>
          <a:r>
            <a:rPr kumimoji="1" lang="ja-JP" altLang="en-US" sz="1100" b="0" i="0" u="none" strike="noStrike" kern="0" cap="none" spc="0" normalizeH="0" baseline="0" noProof="0">
              <a:ln>
                <a:noFill/>
              </a:ln>
              <a:solidFill>
                <a:prstClr val="black"/>
              </a:solidFill>
              <a:effectLst/>
              <a:uLnTx/>
              <a:uFillTx/>
              <a:latin typeface="+mn-lt"/>
              <a:ea typeface="+mn-ea"/>
              <a:cs typeface="+mn-cs"/>
            </a:rPr>
            <a:t>本館と分</a:t>
          </a:r>
          <a:r>
            <a:rPr kumimoji="1" lang="ja-JP" altLang="ja-JP" sz="1100" b="0" i="0" u="none" strike="noStrike" kern="0" cap="none" spc="0" normalizeH="0" baseline="0" noProof="0">
              <a:ln>
                <a:noFill/>
              </a:ln>
              <a:solidFill>
                <a:prstClr val="black"/>
              </a:solidFill>
              <a:effectLst/>
              <a:uLnTx/>
              <a:uFillTx/>
              <a:latin typeface="+mn-lt"/>
              <a:ea typeface="+mn-ea"/>
              <a:cs typeface="+mn-cs"/>
            </a:rPr>
            <a:t>館</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あり今後とも必要な施設という位置付となっている。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館とも耐用年数に迫っており今後の個別計画策定等より一層、適正管理に努める必要がある。</a:t>
          </a: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136451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15784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08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46809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308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116857</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F00-000076000000}"/>
            </a:ext>
          </a:extLst>
        </xdr:cNvPr>
        <xdr:cNvSpPr txBox="1"/>
      </xdr:nvSpPr>
      <xdr:spPr>
        <a:xfrm>
          <a:off x="105156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99695</xdr:rowOff>
    </xdr:from>
    <xdr:to>
      <xdr:col>50</xdr:col>
      <xdr:colOff>165100</xdr:colOff>
      <xdr:row>38</xdr:row>
      <xdr:rowOff>29845</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150495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9639300" y="6488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37</xdr:row>
      <xdr:rowOff>156210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8750300" y="6494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46372</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00000000-0008-0000-0F00-0000A9000000}"/>
            </a:ext>
          </a:extLst>
        </xdr:cNvPr>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79483</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0000000-0008-0000-0F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a:extLst>
            <a:ext uri="{FF2B5EF4-FFF2-40B4-BE49-F238E27FC236}">
              <a16:creationId xmlns:a16="http://schemas.microsoft.com/office/drawing/2014/main" id="{00000000-0008-0000-0F00-0000CB000000}"/>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a:extLst>
            <a:ext uri="{FF2B5EF4-FFF2-40B4-BE49-F238E27FC236}">
              <a16:creationId xmlns:a16="http://schemas.microsoft.com/office/drawing/2014/main" id="{00000000-0008-0000-0F00-0000CD000000}"/>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07" name="【体育館・プール】&#10;一人当たり面積平均値テキスト">
          <a:extLst>
            <a:ext uri="{FF2B5EF4-FFF2-40B4-BE49-F238E27FC236}">
              <a16:creationId xmlns:a16="http://schemas.microsoft.com/office/drawing/2014/main" id="{00000000-0008-0000-0F00-0000CF000000}"/>
            </a:ext>
          </a:extLst>
        </xdr:cNvPr>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115316</xdr:rowOff>
    </xdr:from>
    <xdr:to>
      <xdr:col>55</xdr:col>
      <xdr:colOff>50800</xdr:colOff>
      <xdr:row>62</xdr:row>
      <xdr:rowOff>45466</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104267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138193</xdr:rowOff>
    </xdr:from>
    <xdr:ext cx="469744" cy="259045"/>
    <xdr:sp macro="" textlink="">
      <xdr:nvSpPr>
        <xdr:cNvPr id="218" name="【体育館・プール】&#10;一人当たり面積該当値テキスト">
          <a:extLst>
            <a:ext uri="{FF2B5EF4-FFF2-40B4-BE49-F238E27FC236}">
              <a16:creationId xmlns:a16="http://schemas.microsoft.com/office/drawing/2014/main" id="{00000000-0008-0000-0F00-0000DA000000}"/>
            </a:ext>
          </a:extLst>
        </xdr:cNvPr>
        <xdr:cNvSpPr txBox="1"/>
      </xdr:nvSpPr>
      <xdr:spPr>
        <a:xfrm>
          <a:off x="10515600"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119126</xdr:rowOff>
    </xdr:from>
    <xdr:to>
      <xdr:col>50</xdr:col>
      <xdr:colOff>165100</xdr:colOff>
      <xdr:row>62</xdr:row>
      <xdr:rowOff>49276</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9588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166116</xdr:rowOff>
    </xdr:from>
    <xdr:to>
      <xdr:col>55</xdr:col>
      <xdr:colOff>0</xdr:colOff>
      <xdr:row>61</xdr:row>
      <xdr:rowOff>169926</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9639300" y="106245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169926</xdr:rowOff>
    </xdr:from>
    <xdr:to>
      <xdr:col>50</xdr:col>
      <xdr:colOff>114300</xdr:colOff>
      <xdr:row>62</xdr:row>
      <xdr:rowOff>84582</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8750300" y="1062837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88409</xdr:rowOff>
    </xdr:from>
    <xdr:ext cx="469744" cy="259045"/>
    <xdr:sp macro="" textlink="">
      <xdr:nvSpPr>
        <xdr:cNvPr id="223" name="n_1aveValue【体育館・プール】&#10;一人当たり面積">
          <a:extLst>
            <a:ext uri="{FF2B5EF4-FFF2-40B4-BE49-F238E27FC236}">
              <a16:creationId xmlns:a16="http://schemas.microsoft.com/office/drawing/2014/main" id="{00000000-0008-0000-0F00-0000DF000000}"/>
            </a:ext>
          </a:extLst>
        </xdr:cNvPr>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24" name="n_2aveValue【体育館・プール】&#10;一人当たり面積">
          <a:extLst>
            <a:ext uri="{FF2B5EF4-FFF2-40B4-BE49-F238E27FC236}">
              <a16:creationId xmlns:a16="http://schemas.microsoft.com/office/drawing/2014/main" id="{00000000-0008-0000-0F00-0000E0000000}"/>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25" name="n_3aveValue【体育館・プール】&#10;一人当たり面積">
          <a:extLst>
            <a:ext uri="{FF2B5EF4-FFF2-40B4-BE49-F238E27FC236}">
              <a16:creationId xmlns:a16="http://schemas.microsoft.com/office/drawing/2014/main" id="{00000000-0008-0000-0F00-0000E1000000}"/>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65803</xdr:rowOff>
    </xdr:from>
    <xdr:ext cx="469744" cy="259045"/>
    <xdr:sp macro="" textlink="">
      <xdr:nvSpPr>
        <xdr:cNvPr id="226" name="n_1mainValue【体育館・プール】&#10;一人当たり面積">
          <a:extLst>
            <a:ext uri="{FF2B5EF4-FFF2-40B4-BE49-F238E27FC236}">
              <a16:creationId xmlns:a16="http://schemas.microsoft.com/office/drawing/2014/main" id="{00000000-0008-0000-0F00-0000E2000000}"/>
            </a:ext>
          </a:extLst>
        </xdr:cNvPr>
        <xdr:cNvSpPr txBox="1"/>
      </xdr:nvSpPr>
      <xdr:spPr>
        <a:xfrm>
          <a:off x="93917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27" name="n_2mainValue【体育館・プール】&#10;一人当たり面積">
          <a:extLst>
            <a:ext uri="{FF2B5EF4-FFF2-40B4-BE49-F238E27FC236}">
              <a16:creationId xmlns:a16="http://schemas.microsoft.com/office/drawing/2014/main" id="{00000000-0008-0000-0F00-0000E3000000}"/>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5" name="【消防施設】&#10;有形固定資産減価償却率グラフ枠">
          <a:extLst>
            <a:ext uri="{FF2B5EF4-FFF2-40B4-BE49-F238E27FC236}">
              <a16:creationId xmlns:a16="http://schemas.microsoft.com/office/drawing/2014/main" id="{00000000-0008-0000-0F00-00003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17" name="【消防施設】&#10;有形固定資産減価償却率最小値テキスト">
          <a:extLst>
            <a:ext uri="{FF2B5EF4-FFF2-40B4-BE49-F238E27FC236}">
              <a16:creationId xmlns:a16="http://schemas.microsoft.com/office/drawing/2014/main" id="{00000000-0008-0000-0F00-00003D010000}"/>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19" name="【消防施設】&#10;有形固定資産減価償却率最大値テキスト">
          <a:extLst>
            <a:ext uri="{FF2B5EF4-FFF2-40B4-BE49-F238E27FC236}">
              <a16:creationId xmlns:a16="http://schemas.microsoft.com/office/drawing/2014/main" id="{00000000-0008-0000-0F00-00003F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21" name="【消防施設】&#10;有形固定資産減価償却率平均値テキスト">
          <a:extLst>
            <a:ext uri="{FF2B5EF4-FFF2-40B4-BE49-F238E27FC236}">
              <a16:creationId xmlns:a16="http://schemas.microsoft.com/office/drawing/2014/main" id="{00000000-0008-0000-0F00-000041010000}"/>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332" name="【消防施設】&#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144780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5481300" y="138131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46355</xdr:rowOff>
    </xdr:from>
    <xdr:to>
      <xdr:col>76</xdr:col>
      <xdr:colOff>165100</xdr:colOff>
      <xdr:row>78</xdr:row>
      <xdr:rowOff>147955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97155</xdr:rowOff>
    </xdr:from>
    <xdr:to>
      <xdr:col>81</xdr:col>
      <xdr:colOff>50800</xdr:colOff>
      <xdr:row>80</xdr:row>
      <xdr:rowOff>97155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4592300" y="1347025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337" name="n_1aveValue【消防施設】&#10;有形固定資産減価償却率">
          <a:extLst>
            <a:ext uri="{FF2B5EF4-FFF2-40B4-BE49-F238E27FC236}">
              <a16:creationId xmlns:a16="http://schemas.microsoft.com/office/drawing/2014/main" id="{00000000-0008-0000-0F00-000051010000}"/>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338" name="n_2aveValue【消防施設】&#10;有形固定資産減価償却率">
          <a:extLst>
            <a:ext uri="{FF2B5EF4-FFF2-40B4-BE49-F238E27FC236}">
              <a16:creationId xmlns:a16="http://schemas.microsoft.com/office/drawing/2014/main" id="{00000000-0008-0000-0F00-00005201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27322</xdr:rowOff>
    </xdr:from>
    <xdr:ext cx="405111" cy="259045"/>
    <xdr:sp macro="" textlink="">
      <xdr:nvSpPr>
        <xdr:cNvPr id="339" name="n_3aveValue【消防施設】&#10;有形固定資産減価償却率">
          <a:extLst>
            <a:ext uri="{FF2B5EF4-FFF2-40B4-BE49-F238E27FC236}">
              <a16:creationId xmlns:a16="http://schemas.microsoft.com/office/drawing/2014/main" id="{00000000-0008-0000-0F00-000053010000}"/>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340" name="n_1mainValue【消防施設】&#10;有形固定資産減価償却率">
          <a:extLst>
            <a:ext uri="{FF2B5EF4-FFF2-40B4-BE49-F238E27FC236}">
              <a16:creationId xmlns:a16="http://schemas.microsoft.com/office/drawing/2014/main" id="{00000000-0008-0000-0F00-000054010000}"/>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164482</xdr:rowOff>
    </xdr:from>
    <xdr:ext cx="405111" cy="259045"/>
    <xdr:sp macro="" textlink="">
      <xdr:nvSpPr>
        <xdr:cNvPr id="341" name="n_2mainValue【消防施設】&#10;有形固定資産減価償却率">
          <a:extLst>
            <a:ext uri="{FF2B5EF4-FFF2-40B4-BE49-F238E27FC236}">
              <a16:creationId xmlns:a16="http://schemas.microsoft.com/office/drawing/2014/main" id="{00000000-0008-0000-0F00-000055010000}"/>
            </a:ext>
          </a:extLst>
        </xdr:cNvPr>
        <xdr:cNvSpPr txBox="1"/>
      </xdr:nvSpPr>
      <xdr:spPr>
        <a:xfrm>
          <a:off x="14389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6" name="【消防施設】&#10;一人当たり面積グラフ枠">
          <a:extLst>
            <a:ext uri="{FF2B5EF4-FFF2-40B4-BE49-F238E27FC236}">
              <a16:creationId xmlns:a16="http://schemas.microsoft.com/office/drawing/2014/main" id="{00000000-0008-0000-0F00-00006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68" name="【消防施設】&#10;一人当たり面積最小値テキスト">
          <a:extLst>
            <a:ext uri="{FF2B5EF4-FFF2-40B4-BE49-F238E27FC236}">
              <a16:creationId xmlns:a16="http://schemas.microsoft.com/office/drawing/2014/main" id="{00000000-0008-0000-0F00-000070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370" name="【消防施設】&#10;一人当たり面積最大値テキスト">
          <a:extLst>
            <a:ext uri="{FF2B5EF4-FFF2-40B4-BE49-F238E27FC236}">
              <a16:creationId xmlns:a16="http://schemas.microsoft.com/office/drawing/2014/main" id="{00000000-0008-0000-0F00-000072010000}"/>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372" name="【消防施設】&#10;一人当たり面積平均値テキスト">
          <a:extLst>
            <a:ext uri="{FF2B5EF4-FFF2-40B4-BE49-F238E27FC236}">
              <a16:creationId xmlns:a16="http://schemas.microsoft.com/office/drawing/2014/main" id="{00000000-0008-0000-0F00-000074010000}"/>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39551</xdr:rowOff>
    </xdr:from>
    <xdr:to>
      <xdr:col>116</xdr:col>
      <xdr:colOff>114300</xdr:colOff>
      <xdr:row>86</xdr:row>
      <xdr:rowOff>141151</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22110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125928</xdr:rowOff>
    </xdr:from>
    <xdr:ext cx="469744" cy="259045"/>
    <xdr:sp macro="" textlink="">
      <xdr:nvSpPr>
        <xdr:cNvPr id="383" name="【消防施設】&#10;一人当たり面積該当値テキスト">
          <a:extLst>
            <a:ext uri="{FF2B5EF4-FFF2-40B4-BE49-F238E27FC236}">
              <a16:creationId xmlns:a16="http://schemas.microsoft.com/office/drawing/2014/main" id="{00000000-0008-0000-0F00-00007F010000}"/>
            </a:ext>
          </a:extLst>
        </xdr:cNvPr>
        <xdr:cNvSpPr txBox="1"/>
      </xdr:nvSpPr>
      <xdr:spPr>
        <a:xfrm>
          <a:off x="22199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90351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1323300" y="148089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103414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0434300" y="148089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388" name="n_1aveValue【消防施設】&#10;一人当たり面積">
          <a:extLst>
            <a:ext uri="{FF2B5EF4-FFF2-40B4-BE49-F238E27FC236}">
              <a16:creationId xmlns:a16="http://schemas.microsoft.com/office/drawing/2014/main" id="{00000000-0008-0000-0F00-000084010000}"/>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389" name="n_2aveValue【消防施設】&#10;一人当たり面積">
          <a:extLst>
            <a:ext uri="{FF2B5EF4-FFF2-40B4-BE49-F238E27FC236}">
              <a16:creationId xmlns:a16="http://schemas.microsoft.com/office/drawing/2014/main" id="{00000000-0008-0000-0F00-000085010000}"/>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390" name="n_3aveValue【消防施設】&#10;一人当たり面積">
          <a:extLst>
            <a:ext uri="{FF2B5EF4-FFF2-40B4-BE49-F238E27FC236}">
              <a16:creationId xmlns:a16="http://schemas.microsoft.com/office/drawing/2014/main" id="{00000000-0008-0000-0F00-000086010000}"/>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391" name="n_1mainValue【消防施設】&#10;一人当たり面積">
          <a:extLst>
            <a:ext uri="{FF2B5EF4-FFF2-40B4-BE49-F238E27FC236}">
              <a16:creationId xmlns:a16="http://schemas.microsoft.com/office/drawing/2014/main" id="{00000000-0008-0000-0F00-00008701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392" name="n_2mainValue【消防施設】&#10;一人当たり面積">
          <a:extLst>
            <a:ext uri="{FF2B5EF4-FFF2-40B4-BE49-F238E27FC236}">
              <a16:creationId xmlns:a16="http://schemas.microsoft.com/office/drawing/2014/main" id="{00000000-0008-0000-0F00-000088010000}"/>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a:extLst>
            <a:ext uri="{FF2B5EF4-FFF2-40B4-BE49-F238E27FC236}">
              <a16:creationId xmlns:a16="http://schemas.microsoft.com/office/drawing/2014/main" id="{00000000-0008-0000-0F00-0000A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419" name="【庁舎】&#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21" name="【庁舎】&#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423" name="【庁舎】&#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434" name="【庁舎】&#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107224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1752817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102</xdr:row>
      <xdr:rowOff>40277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174432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439" name="n_1aveValue【庁舎】&#10;有形固定資産減価償却率">
          <a:extLst>
            <a:ext uri="{FF2B5EF4-FFF2-40B4-BE49-F238E27FC236}">
              <a16:creationId xmlns:a16="http://schemas.microsoft.com/office/drawing/2014/main" id="{00000000-0008-0000-0F00-0000B7010000}"/>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440" name="n_2aveValue【庁舎】&#10;有形固定資産減価償却率">
          <a:extLst>
            <a:ext uri="{FF2B5EF4-FFF2-40B4-BE49-F238E27FC236}">
              <a16:creationId xmlns:a16="http://schemas.microsoft.com/office/drawing/2014/main" id="{00000000-0008-0000-0F00-0000B8010000}"/>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441" name="n_3aveValue【庁舎】&#10;有形固定資産減価償却率">
          <a:extLst>
            <a:ext uri="{FF2B5EF4-FFF2-40B4-BE49-F238E27FC236}">
              <a16:creationId xmlns:a16="http://schemas.microsoft.com/office/drawing/2014/main" id="{00000000-0008-0000-0F00-0000B9010000}"/>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442" name="n_1mainValue【庁舎】&#10;有形固定資産減価償却率">
          <a:extLst>
            <a:ext uri="{FF2B5EF4-FFF2-40B4-BE49-F238E27FC236}">
              <a16:creationId xmlns:a16="http://schemas.microsoft.com/office/drawing/2014/main" id="{00000000-0008-0000-0F00-0000BA010000}"/>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443" name="n_2mainValue【庁舎】&#10;有形固定資産減価償却率">
          <a:extLst>
            <a:ext uri="{FF2B5EF4-FFF2-40B4-BE49-F238E27FC236}">
              <a16:creationId xmlns:a16="http://schemas.microsoft.com/office/drawing/2014/main" id="{00000000-0008-0000-0F00-0000BB010000}"/>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7" name="【庁舎】&#10;一人当たり面積グラフ枠">
          <a:extLst>
            <a:ext uri="{FF2B5EF4-FFF2-40B4-BE49-F238E27FC236}">
              <a16:creationId xmlns:a16="http://schemas.microsoft.com/office/drawing/2014/main" id="{00000000-0008-0000-0F00-0000D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469" name="【庁舎】&#10;一人当たり面積最小値テキスト">
          <a:extLst>
            <a:ext uri="{FF2B5EF4-FFF2-40B4-BE49-F238E27FC236}">
              <a16:creationId xmlns:a16="http://schemas.microsoft.com/office/drawing/2014/main" id="{00000000-0008-0000-0F00-0000D5010000}"/>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471" name="【庁舎】&#10;一人当たり面積最大値テキスト">
          <a:extLst>
            <a:ext uri="{FF2B5EF4-FFF2-40B4-BE49-F238E27FC236}">
              <a16:creationId xmlns:a16="http://schemas.microsoft.com/office/drawing/2014/main" id="{00000000-0008-0000-0F00-0000D7010000}"/>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473" name="【庁舎】&#10;一人当たり面積平均値テキスト">
          <a:extLst>
            <a:ext uri="{FF2B5EF4-FFF2-40B4-BE49-F238E27FC236}">
              <a16:creationId xmlns:a16="http://schemas.microsoft.com/office/drawing/2014/main" id="{00000000-0008-0000-0F00-0000D9010000}"/>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484" name="【庁舎】&#10;一人当たり面積該当値テキスト">
          <a:extLst>
            <a:ext uri="{FF2B5EF4-FFF2-40B4-BE49-F238E27FC236}">
              <a16:creationId xmlns:a16="http://schemas.microsoft.com/office/drawing/2014/main" id="{00000000-0008-0000-0F00-0000E4010000}"/>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1323300" y="1827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163830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18288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489" name="n_1aveValue【庁舎】&#10;一人当たり面積">
          <a:extLst>
            <a:ext uri="{FF2B5EF4-FFF2-40B4-BE49-F238E27FC236}">
              <a16:creationId xmlns:a16="http://schemas.microsoft.com/office/drawing/2014/main" id="{00000000-0008-0000-0F00-0000E901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490" name="n_2aveValue【庁舎】&#10;一人当たり面積">
          <a:extLst>
            <a:ext uri="{FF2B5EF4-FFF2-40B4-BE49-F238E27FC236}">
              <a16:creationId xmlns:a16="http://schemas.microsoft.com/office/drawing/2014/main" id="{00000000-0008-0000-0F00-0000EA010000}"/>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491" name="n_3aveValue【庁舎】&#10;一人当たり面積">
          <a:extLst>
            <a:ext uri="{FF2B5EF4-FFF2-40B4-BE49-F238E27FC236}">
              <a16:creationId xmlns:a16="http://schemas.microsoft.com/office/drawing/2014/main" id="{00000000-0008-0000-0F00-0000EB010000}"/>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492" name="n_1mainValue【庁舎】&#10;一人当たり面積">
          <a:extLst>
            <a:ext uri="{FF2B5EF4-FFF2-40B4-BE49-F238E27FC236}">
              <a16:creationId xmlns:a16="http://schemas.microsoft.com/office/drawing/2014/main" id="{00000000-0008-0000-0F00-0000EC01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93" name="n_2mainValue【庁舎】&#10;一人当たり面積">
          <a:extLst>
            <a:ext uri="{FF2B5EF4-FFF2-40B4-BE49-F238E27FC236}">
              <a16:creationId xmlns:a16="http://schemas.microsoft.com/office/drawing/2014/main" id="{00000000-0008-0000-0F00-0000ED01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体育館・プールについては類似団体と比べ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ポイント低い有形固定資産減価償却率となっている。町内に体育館が</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施設存在するが比較的新しいものから耐用年数を迎えるものがあり町の公共施設等総合管理計画上では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あと数年で耐用年数を迎える</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建替え更新を行わないこととしている。旧町</a:t>
          </a:r>
          <a:r>
            <a:rPr kumimoji="1" lang="ja-JP" altLang="en-US" sz="1100" b="0" i="0" u="none" strike="noStrike" kern="0" cap="none" spc="0" normalizeH="0" baseline="0" noProof="0">
              <a:ln>
                <a:noFill/>
              </a:ln>
              <a:solidFill>
                <a:prstClr val="black"/>
              </a:solidFill>
              <a:effectLst/>
              <a:uLnTx/>
              <a:uFillTx/>
              <a:latin typeface="+mn-lt"/>
              <a:ea typeface="+mn-ea"/>
              <a:cs typeface="+mn-cs"/>
            </a:rPr>
            <a:t>名が冠となっている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体育館は耐震化を含む大規模改修を既に</a:t>
          </a:r>
          <a:r>
            <a:rPr kumimoji="1" lang="ja-JP" altLang="en-US" sz="1100" b="0" i="0" u="none" strike="noStrike" kern="0" cap="none" spc="0" normalizeH="0" baseline="0" noProof="0">
              <a:ln>
                <a:noFill/>
              </a:ln>
              <a:solidFill>
                <a:prstClr val="black"/>
              </a:solidFill>
              <a:effectLst/>
              <a:uLnTx/>
              <a:uFillTx/>
              <a:latin typeface="+mn-lt"/>
              <a:ea typeface="+mn-ea"/>
              <a:cs typeface="+mn-cs"/>
            </a:rPr>
            <a:t>実施している。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プールについては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施設あり耐用年数を迎えようとしているが、平成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年度に大規模改修を行い長寿命化を図った。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常備消防を広域化で一部事務組合に委託しており非常</a:t>
          </a:r>
          <a:r>
            <a:rPr kumimoji="1" lang="ja-JP" altLang="en-US" sz="1100" b="0" i="0" u="none" strike="noStrike" kern="0" cap="none" spc="0" normalizeH="0" baseline="0" noProof="0">
              <a:ln>
                <a:noFill/>
              </a:ln>
              <a:solidFill>
                <a:prstClr val="black"/>
              </a:solidFill>
              <a:effectLst/>
              <a:uLnTx/>
              <a:uFillTx/>
              <a:latin typeface="+mn-lt"/>
              <a:ea typeface="+mn-ea"/>
              <a:cs typeface="+mn-cs"/>
            </a:rPr>
            <a:t>備</a:t>
          </a:r>
          <a:r>
            <a:rPr kumimoji="1" lang="ja-JP" altLang="ja-JP" sz="1100" b="0" i="0" u="none" strike="noStrike" kern="0" cap="none" spc="0" normalizeH="0" baseline="0" noProof="0">
              <a:ln>
                <a:noFill/>
              </a:ln>
              <a:solidFill>
                <a:prstClr val="black"/>
              </a:solidFill>
              <a:effectLst/>
              <a:uLnTx/>
              <a:uFillTx/>
              <a:latin typeface="+mn-lt"/>
              <a:ea typeface="+mn-ea"/>
              <a:cs typeface="+mn-cs"/>
            </a:rPr>
            <a:t>消防のみを備え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a:t>
          </a:r>
          <a:r>
            <a:rPr kumimoji="1" lang="ja-JP" altLang="ja-JP" sz="1100" b="0" i="0" u="none" strike="noStrike" kern="0" cap="none" spc="0" normalizeH="0" baseline="0" noProof="0">
              <a:ln>
                <a:noFill/>
              </a:ln>
              <a:solidFill>
                <a:prstClr val="black"/>
              </a:solidFill>
              <a:effectLst/>
              <a:uLnTx/>
              <a:uFillTx/>
              <a:latin typeface="+mn-lt"/>
              <a:ea typeface="+mn-ea"/>
              <a:cs typeface="+mn-cs"/>
            </a:rPr>
            <a:t>るが、その消防団待機所及び水防倉庫が木造で耐用年数を迎えており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年度は北条地区団の消防待機所を新設した。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地域防災計画に従って適正管理に努めたい。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庁舎については類似団体との比較では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11.7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耐震補強等の大規模改修は既に対応済みで</a:t>
          </a:r>
          <a:r>
            <a:rPr kumimoji="1" lang="ja-JP" altLang="en-US" sz="1100" b="0" i="0" u="none" strike="noStrike" kern="0" cap="none" spc="0" normalizeH="0" baseline="0" noProof="0">
              <a:ln>
                <a:noFill/>
              </a:ln>
              <a:solidFill>
                <a:prstClr val="black"/>
              </a:solidFill>
              <a:effectLst/>
              <a:uLnTx/>
              <a:uFillTx/>
              <a:latin typeface="+mn-lt"/>
              <a:ea typeface="+mn-ea"/>
              <a:cs typeface="+mn-cs"/>
            </a:rPr>
            <a:t>あり、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今後も適正管理に努めて行く。</a:t>
          </a: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9480720</v>
      </c>
      <c r="BO4" s="430"/>
      <c r="BP4" s="430"/>
      <c r="BQ4" s="430"/>
      <c r="BR4" s="430"/>
      <c r="BS4" s="430"/>
      <c r="BT4" s="430"/>
      <c r="BU4" s="431"/>
      <c r="BV4" s="429">
        <v>10112973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9039847</v>
      </c>
      <c r="BO5" s="467"/>
      <c r="BP5" s="467"/>
      <c r="BQ5" s="467"/>
      <c r="BR5" s="467"/>
      <c r="BS5" s="467"/>
      <c r="BT5" s="467"/>
      <c r="BU5" s="468"/>
      <c r="BV5" s="466">
        <v>9632214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94.4</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440873</v>
      </c>
      <c r="BO6" s="467"/>
      <c r="BP6" s="467"/>
      <c r="BQ6" s="467"/>
      <c r="BR6" s="467"/>
      <c r="BS6" s="467"/>
      <c r="BT6" s="467"/>
      <c r="BU6" s="468"/>
      <c r="BV6" s="466">
        <v>480759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98.6</v>
      </c>
      <c r="CU6" s="504"/>
      <c r="CV6" s="504"/>
      <c r="CW6" s="504"/>
      <c r="CX6" s="504"/>
      <c r="CY6" s="504"/>
      <c r="CZ6" s="504"/>
      <c r="DA6" s="505"/>
      <c r="DB6" s="503">
        <v>93.8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202204</v>
      </c>
      <c r="BO7" s="467"/>
      <c r="BP7" s="467"/>
      <c r="BQ7" s="467"/>
      <c r="BR7" s="467"/>
      <c r="BS7" s="467"/>
      <c r="BT7" s="467"/>
      <c r="BU7" s="468"/>
      <c r="BV7" s="466">
        <v>44564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5419855</v>
      </c>
      <c r="CU7" s="467"/>
      <c r="CV7" s="467"/>
      <c r="CW7" s="467"/>
      <c r="CX7" s="467"/>
      <c r="CY7" s="467"/>
      <c r="CZ7" s="467"/>
      <c r="DA7" s="468"/>
      <c r="DB7" s="466">
        <v>5496759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238669</v>
      </c>
      <c r="BO8" s="467"/>
      <c r="BP8" s="467"/>
      <c r="BQ8" s="467"/>
      <c r="BR8" s="467"/>
      <c r="BS8" s="467"/>
      <c r="BT8" s="467"/>
      <c r="BU8" s="468"/>
      <c r="BV8" s="466">
        <v>436195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14820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-197526</v>
      </c>
      <c r="BO9" s="467"/>
      <c r="BP9" s="467"/>
      <c r="BQ9" s="467"/>
      <c r="BR9" s="467"/>
      <c r="BS9" s="467"/>
      <c r="BT9" s="467"/>
      <c r="BU9" s="468"/>
      <c r="BV9" s="466">
        <v>170788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15.4</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15442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101628</v>
      </c>
      <c r="BO10" s="467"/>
      <c r="BP10" s="467"/>
      <c r="BQ10" s="467"/>
      <c r="BR10" s="467"/>
      <c r="BS10" s="467"/>
      <c r="BT10" s="467"/>
      <c r="BU10" s="468"/>
      <c r="BV10" s="466">
        <v>228210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2083</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15119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15016</v>
      </c>
      <c r="S13" s="548"/>
      <c r="T13" s="548"/>
      <c r="U13" s="548"/>
      <c r="V13" s="549"/>
      <c r="W13" s="482" t="s">
        <v>137</v>
      </c>
      <c r="X13" s="483"/>
      <c r="Y13" s="483"/>
      <c r="Z13" s="483"/>
      <c r="AA13" s="483"/>
      <c r="AB13" s="473"/>
      <c r="AC13" s="517">
        <v>1795</v>
      </c>
      <c r="AD13" s="518"/>
      <c r="AE13" s="518"/>
      <c r="AF13" s="518"/>
      <c r="AG13" s="557"/>
      <c r="AH13" s="517">
        <v>1987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-95898</v>
      </c>
      <c r="BO13" s="467"/>
      <c r="BP13" s="467"/>
      <c r="BQ13" s="467"/>
      <c r="BR13" s="467"/>
      <c r="BS13" s="467"/>
      <c r="BT13" s="467"/>
      <c r="BU13" s="468"/>
      <c r="BV13" s="466">
        <v>401081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13.8</v>
      </c>
      <c r="CU13" s="464"/>
      <c r="CV13" s="464"/>
      <c r="CW13" s="464"/>
      <c r="CX13" s="464"/>
      <c r="CY13" s="464"/>
      <c r="CZ13" s="464"/>
      <c r="DA13" s="465"/>
      <c r="DB13" s="463">
        <v>13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15270</v>
      </c>
      <c r="S14" s="548"/>
      <c r="T14" s="548"/>
      <c r="U14" s="548"/>
      <c r="V14" s="549"/>
      <c r="W14" s="456"/>
      <c r="X14" s="457"/>
      <c r="Y14" s="457"/>
      <c r="Z14" s="457"/>
      <c r="AA14" s="457"/>
      <c r="AB14" s="446"/>
      <c r="AC14" s="550">
        <v>22.9</v>
      </c>
      <c r="AD14" s="551"/>
      <c r="AE14" s="551"/>
      <c r="AF14" s="551"/>
      <c r="AG14" s="552"/>
      <c r="AH14" s="550">
        <v>24.9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93.8</v>
      </c>
      <c r="CU14" s="562"/>
      <c r="CV14" s="562"/>
      <c r="CW14" s="562"/>
      <c r="CX14" s="562"/>
      <c r="CY14" s="562"/>
      <c r="CZ14" s="562"/>
      <c r="DA14" s="563"/>
      <c r="DB14" s="561">
        <v>96.2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15150</v>
      </c>
      <c r="S15" s="548"/>
      <c r="T15" s="548"/>
      <c r="U15" s="548"/>
      <c r="V15" s="549"/>
      <c r="W15" s="482" t="s">
        <v>145</v>
      </c>
      <c r="X15" s="483"/>
      <c r="Y15" s="483"/>
      <c r="Z15" s="483"/>
      <c r="AA15" s="483"/>
      <c r="AB15" s="473"/>
      <c r="AC15" s="517">
        <v>1664</v>
      </c>
      <c r="AD15" s="518"/>
      <c r="AE15" s="518"/>
      <c r="AF15" s="518"/>
      <c r="AG15" s="557"/>
      <c r="AH15" s="517">
        <v>1698</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1407588</v>
      </c>
      <c r="BO15" s="430"/>
      <c r="BP15" s="430"/>
      <c r="BQ15" s="430"/>
      <c r="BR15" s="430"/>
      <c r="BS15" s="430"/>
      <c r="BT15" s="430"/>
      <c r="BU15" s="431"/>
      <c r="BV15" s="429">
        <v>1375752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21.2</v>
      </c>
      <c r="AD16" s="551"/>
      <c r="AE16" s="551"/>
      <c r="AF16" s="551"/>
      <c r="AG16" s="552"/>
      <c r="AH16" s="550">
        <v>21.2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4680231</v>
      </c>
      <c r="BO16" s="467"/>
      <c r="BP16" s="467"/>
      <c r="BQ16" s="467"/>
      <c r="BR16" s="467"/>
      <c r="BS16" s="467"/>
      <c r="BT16" s="467"/>
      <c r="BU16" s="468"/>
      <c r="BV16" s="466">
        <v>4645238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4390</v>
      </c>
      <c r="AD17" s="518"/>
      <c r="AE17" s="518"/>
      <c r="AF17" s="518"/>
      <c r="AG17" s="557"/>
      <c r="AH17" s="517">
        <v>4310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1765056</v>
      </c>
      <c r="BO17" s="467"/>
      <c r="BP17" s="467"/>
      <c r="BQ17" s="467"/>
      <c r="BR17" s="467"/>
      <c r="BS17" s="467"/>
      <c r="BT17" s="467"/>
      <c r="BU17" s="468"/>
      <c r="BV17" s="466">
        <v>1722542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56.94</v>
      </c>
      <c r="M18" s="579"/>
      <c r="N18" s="579"/>
      <c r="O18" s="579"/>
      <c r="P18" s="579"/>
      <c r="Q18" s="579"/>
      <c r="R18" s="580"/>
      <c r="S18" s="580"/>
      <c r="T18" s="580"/>
      <c r="U18" s="580"/>
      <c r="V18" s="581"/>
      <c r="W18" s="484"/>
      <c r="X18" s="485"/>
      <c r="Y18" s="485"/>
      <c r="Z18" s="485"/>
      <c r="AA18" s="485"/>
      <c r="AB18" s="476"/>
      <c r="AC18" s="582">
        <v>55.9</v>
      </c>
      <c r="AD18" s="583"/>
      <c r="AE18" s="583"/>
      <c r="AF18" s="583"/>
      <c r="AG18" s="584"/>
      <c r="AH18" s="582">
        <v>53.9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5172479</v>
      </c>
      <c r="BO18" s="467"/>
      <c r="BP18" s="467"/>
      <c r="BQ18" s="467"/>
      <c r="BR18" s="467"/>
      <c r="BS18" s="467"/>
      <c r="BT18" s="467"/>
      <c r="BU18" s="468"/>
      <c r="BV18" s="466">
        <v>5006514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260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6255717</v>
      </c>
      <c r="BO19" s="467"/>
      <c r="BP19" s="467"/>
      <c r="BQ19" s="467"/>
      <c r="BR19" s="467"/>
      <c r="BS19" s="467"/>
      <c r="BT19" s="467"/>
      <c r="BU19" s="468"/>
      <c r="BV19" s="466">
        <v>6376947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4813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7405845</v>
      </c>
      <c r="BO23" s="467"/>
      <c r="BP23" s="467"/>
      <c r="BQ23" s="467"/>
      <c r="BR23" s="467"/>
      <c r="BS23" s="467"/>
      <c r="BT23" s="467"/>
      <c r="BU23" s="468"/>
      <c r="BV23" s="466">
        <v>7524776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8270</v>
      </c>
      <c r="R24" s="518"/>
      <c r="S24" s="518"/>
      <c r="T24" s="518"/>
      <c r="U24" s="518"/>
      <c r="V24" s="557"/>
      <c r="W24" s="616"/>
      <c r="X24" s="604"/>
      <c r="Y24" s="605"/>
      <c r="Z24" s="516" t="s">
        <v>169</v>
      </c>
      <c r="AA24" s="496"/>
      <c r="AB24" s="496"/>
      <c r="AC24" s="496"/>
      <c r="AD24" s="496"/>
      <c r="AE24" s="496"/>
      <c r="AF24" s="496"/>
      <c r="AG24" s="497"/>
      <c r="AH24" s="517">
        <v>155</v>
      </c>
      <c r="AI24" s="518"/>
      <c r="AJ24" s="518"/>
      <c r="AK24" s="518"/>
      <c r="AL24" s="557"/>
      <c r="AM24" s="517">
        <v>460660</v>
      </c>
      <c r="AN24" s="518"/>
      <c r="AO24" s="518"/>
      <c r="AP24" s="518"/>
      <c r="AQ24" s="518"/>
      <c r="AR24" s="557"/>
      <c r="AS24" s="517">
        <v>2972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3067885</v>
      </c>
      <c r="BO24" s="467"/>
      <c r="BP24" s="467"/>
      <c r="BQ24" s="467"/>
      <c r="BR24" s="467"/>
      <c r="BS24" s="467"/>
      <c r="BT24" s="467"/>
      <c r="BU24" s="468"/>
      <c r="BV24" s="466">
        <v>3176505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6620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410329</v>
      </c>
      <c r="BO25" s="430"/>
      <c r="BP25" s="430"/>
      <c r="BQ25" s="430"/>
      <c r="BR25" s="430"/>
      <c r="BS25" s="430"/>
      <c r="BT25" s="430"/>
      <c r="BU25" s="431"/>
      <c r="BV25" s="429">
        <v>743057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6210</v>
      </c>
      <c r="R26" s="518"/>
      <c r="S26" s="518"/>
      <c r="T26" s="518"/>
      <c r="U26" s="518"/>
      <c r="V26" s="557"/>
      <c r="W26" s="616"/>
      <c r="X26" s="604"/>
      <c r="Y26" s="605"/>
      <c r="Z26" s="516" t="s">
        <v>178</v>
      </c>
      <c r="AA26" s="626"/>
      <c r="AB26" s="626"/>
      <c r="AC26" s="626"/>
      <c r="AD26" s="626"/>
      <c r="AE26" s="626"/>
      <c r="AF26" s="626"/>
      <c r="AG26" s="627"/>
      <c r="AH26" s="517">
        <v>5</v>
      </c>
      <c r="AI26" s="518"/>
      <c r="AJ26" s="518"/>
      <c r="AK26" s="518"/>
      <c r="AL26" s="557"/>
      <c r="AM26" s="517">
        <v>17220</v>
      </c>
      <c r="AN26" s="518"/>
      <c r="AO26" s="518"/>
      <c r="AP26" s="518"/>
      <c r="AQ26" s="518"/>
      <c r="AR26" s="557"/>
      <c r="AS26" s="517">
        <v>3444</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3310</v>
      </c>
      <c r="R27" s="518"/>
      <c r="S27" s="518"/>
      <c r="T27" s="518"/>
      <c r="U27" s="518"/>
      <c r="V27" s="557"/>
      <c r="W27" s="616"/>
      <c r="X27" s="604"/>
      <c r="Y27" s="605"/>
      <c r="Z27" s="516" t="s">
        <v>181</v>
      </c>
      <c r="AA27" s="496"/>
      <c r="AB27" s="496"/>
      <c r="AC27" s="496"/>
      <c r="AD27" s="496"/>
      <c r="AE27" s="496"/>
      <c r="AF27" s="496"/>
      <c r="AG27" s="497"/>
      <c r="AH27" s="517">
        <v>26</v>
      </c>
      <c r="AI27" s="518"/>
      <c r="AJ27" s="518"/>
      <c r="AK27" s="518"/>
      <c r="AL27" s="557"/>
      <c r="AM27" s="517">
        <v>70376</v>
      </c>
      <c r="AN27" s="518"/>
      <c r="AO27" s="518"/>
      <c r="AP27" s="518"/>
      <c r="AQ27" s="518"/>
      <c r="AR27" s="557"/>
      <c r="AS27" s="517">
        <v>2707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2400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174</v>
      </c>
      <c r="AN28" s="518"/>
      <c r="AO28" s="518"/>
      <c r="AP28" s="518"/>
      <c r="AQ28" s="518"/>
      <c r="AR28" s="557"/>
      <c r="AS28" s="517" t="s">
        <v>174</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1551691</v>
      </c>
      <c r="BO28" s="430"/>
      <c r="BP28" s="430"/>
      <c r="BQ28" s="430"/>
      <c r="BR28" s="430"/>
      <c r="BS28" s="430"/>
      <c r="BT28" s="430"/>
      <c r="BU28" s="431"/>
      <c r="BV28" s="429">
        <v>1450063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13</v>
      </c>
      <c r="M29" s="518"/>
      <c r="N29" s="518"/>
      <c r="O29" s="518"/>
      <c r="P29" s="557"/>
      <c r="Q29" s="517">
        <v>2240</v>
      </c>
      <c r="R29" s="518"/>
      <c r="S29" s="518"/>
      <c r="T29" s="518"/>
      <c r="U29" s="518"/>
      <c r="V29" s="557"/>
      <c r="W29" s="617"/>
      <c r="X29" s="618"/>
      <c r="Y29" s="619"/>
      <c r="Z29" s="516" t="s">
        <v>187</v>
      </c>
      <c r="AA29" s="496"/>
      <c r="AB29" s="496"/>
      <c r="AC29" s="496"/>
      <c r="AD29" s="496"/>
      <c r="AE29" s="496"/>
      <c r="AF29" s="496"/>
      <c r="AG29" s="497"/>
      <c r="AH29" s="517">
        <v>181</v>
      </c>
      <c r="AI29" s="518"/>
      <c r="AJ29" s="518"/>
      <c r="AK29" s="518"/>
      <c r="AL29" s="557"/>
      <c r="AM29" s="517">
        <v>531036</v>
      </c>
      <c r="AN29" s="518"/>
      <c r="AO29" s="518"/>
      <c r="AP29" s="518"/>
      <c r="AQ29" s="518"/>
      <c r="AR29" s="557"/>
      <c r="AS29" s="517">
        <v>2934</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44049</v>
      </c>
      <c r="BO29" s="467"/>
      <c r="BP29" s="467"/>
      <c r="BQ29" s="467"/>
      <c r="BR29" s="467"/>
      <c r="BS29" s="467"/>
      <c r="BT29" s="467"/>
      <c r="BU29" s="468"/>
      <c r="BV29" s="466">
        <v>44036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1461750</v>
      </c>
      <c r="BO30" s="640"/>
      <c r="BP30" s="640"/>
      <c r="BQ30" s="640"/>
      <c r="BR30" s="640"/>
      <c r="BS30" s="640"/>
      <c r="BT30" s="640"/>
      <c r="BU30" s="641"/>
      <c r="BV30" s="639">
        <v>1446204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196</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上水道事業特別会計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一般財団法人北栄スポーツクラブ</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住宅新築等貸付事業特別会計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鳥取中部ふるさと広域連合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株式会社　北栄ドリーム農場</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合併処理浄化槽事業特別会計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鳥取中部ふるさと広域連合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IF('各会計、関係団体の財政状況及び健全化判断比率'!B35="","",'各会計、関係団体の財政状況及び健全化判断比率'!B35)</f>
        <v>風力発電事業特別会計</v>
      </c>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鳥取中部ふるさと広域連合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11</v>
      </c>
      <c r="BF38" s="652"/>
      <c r="BG38" s="653" t="str">
        <f>IF('各会計、関係団体の財政状況及び健全化判断比率'!B36="","",'各会計、関係団体の財政状況及び健全化判断比率'!B36)</f>
        <v>大栄歴史文化学習館特別会計</v>
      </c>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鳥取県後期高齢者医療広域連合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鳥取県後期高齢者医療広域連合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Igl+9cg2LhOHT4hTNOva9d55GtHtAWoj7bOn51BOdNq54Z9W3hEyz4kQnI+vXJpaLyk9hPV4w+LacXYXuUKA==" saltValue="uNJeACCQiFTOr77L+enX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1422971</v>
      </c>
      <c r="S5" s="669"/>
      <c r="T5" s="669"/>
      <c r="U5" s="669"/>
      <c r="V5" s="669"/>
      <c r="W5" s="669"/>
      <c r="X5" s="669"/>
      <c r="Y5" s="670"/>
      <c r="Z5" s="671">
        <v>15</v>
      </c>
      <c r="AA5" s="671"/>
      <c r="AB5" s="671"/>
      <c r="AC5" s="671"/>
      <c r="AD5" s="672">
        <v>1422971</v>
      </c>
      <c r="AE5" s="672"/>
      <c r="AF5" s="672"/>
      <c r="AG5" s="672"/>
      <c r="AH5" s="672"/>
      <c r="AI5" s="672"/>
      <c r="AJ5" s="672"/>
      <c r="AK5" s="672"/>
      <c r="AL5" s="673">
        <v>27.1</v>
      </c>
      <c r="AM5" s="674"/>
      <c r="AN5" s="674"/>
      <c r="AO5" s="675"/>
      <c r="AP5" s="665" t="s">
        <v>228</v>
      </c>
      <c r="AQ5" s="666"/>
      <c r="AR5" s="666"/>
      <c r="AS5" s="666"/>
      <c r="AT5" s="666"/>
      <c r="AU5" s="666"/>
      <c r="AV5" s="666"/>
      <c r="AW5" s="666"/>
      <c r="AX5" s="666"/>
      <c r="AY5" s="666"/>
      <c r="AZ5" s="666"/>
      <c r="BA5" s="666"/>
      <c r="BB5" s="666"/>
      <c r="BC5" s="666"/>
      <c r="BD5" s="666"/>
      <c r="BE5" s="666"/>
      <c r="BF5" s="667"/>
      <c r="BG5" s="679">
        <v>1422971</v>
      </c>
      <c r="BH5" s="680"/>
      <c r="BI5" s="680"/>
      <c r="BJ5" s="680"/>
      <c r="BK5" s="680"/>
      <c r="BL5" s="680"/>
      <c r="BM5" s="680"/>
      <c r="BN5" s="681"/>
      <c r="BO5" s="682">
        <v>100</v>
      </c>
      <c r="BP5" s="682"/>
      <c r="BQ5" s="682"/>
      <c r="BR5" s="682"/>
      <c r="BS5" s="683">
        <v>6039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88012</v>
      </c>
      <c r="S6" s="680"/>
      <c r="T6" s="680"/>
      <c r="U6" s="680"/>
      <c r="V6" s="680"/>
      <c r="W6" s="680"/>
      <c r="X6" s="680"/>
      <c r="Y6" s="681"/>
      <c r="Z6" s="682">
        <v>0.9</v>
      </c>
      <c r="AA6" s="682"/>
      <c r="AB6" s="682"/>
      <c r="AC6" s="682"/>
      <c r="AD6" s="683">
        <v>88012</v>
      </c>
      <c r="AE6" s="683"/>
      <c r="AF6" s="683"/>
      <c r="AG6" s="683"/>
      <c r="AH6" s="683"/>
      <c r="AI6" s="683"/>
      <c r="AJ6" s="683"/>
      <c r="AK6" s="683"/>
      <c r="AL6" s="684">
        <v>1.7</v>
      </c>
      <c r="AM6" s="685"/>
      <c r="AN6" s="685"/>
      <c r="AO6" s="686"/>
      <c r="AP6" s="676" t="s">
        <v>233</v>
      </c>
      <c r="AQ6" s="677"/>
      <c r="AR6" s="677"/>
      <c r="AS6" s="677"/>
      <c r="AT6" s="677"/>
      <c r="AU6" s="677"/>
      <c r="AV6" s="677"/>
      <c r="AW6" s="677"/>
      <c r="AX6" s="677"/>
      <c r="AY6" s="677"/>
      <c r="AZ6" s="677"/>
      <c r="BA6" s="677"/>
      <c r="BB6" s="677"/>
      <c r="BC6" s="677"/>
      <c r="BD6" s="677"/>
      <c r="BE6" s="677"/>
      <c r="BF6" s="678"/>
      <c r="BG6" s="679">
        <v>1422971</v>
      </c>
      <c r="BH6" s="680"/>
      <c r="BI6" s="680"/>
      <c r="BJ6" s="680"/>
      <c r="BK6" s="680"/>
      <c r="BL6" s="680"/>
      <c r="BM6" s="680"/>
      <c r="BN6" s="681"/>
      <c r="BO6" s="682">
        <v>100</v>
      </c>
      <c r="BP6" s="682"/>
      <c r="BQ6" s="682"/>
      <c r="BR6" s="682"/>
      <c r="BS6" s="683">
        <v>6039</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100050</v>
      </c>
      <c r="CS6" s="680"/>
      <c r="CT6" s="680"/>
      <c r="CU6" s="680"/>
      <c r="CV6" s="680"/>
      <c r="CW6" s="680"/>
      <c r="CX6" s="680"/>
      <c r="CY6" s="681"/>
      <c r="CZ6" s="673">
        <v>1.1000000000000001</v>
      </c>
      <c r="DA6" s="674"/>
      <c r="DB6" s="674"/>
      <c r="DC6" s="693"/>
      <c r="DD6" s="688" t="s">
        <v>235</v>
      </c>
      <c r="DE6" s="680"/>
      <c r="DF6" s="680"/>
      <c r="DG6" s="680"/>
      <c r="DH6" s="680"/>
      <c r="DI6" s="680"/>
      <c r="DJ6" s="680"/>
      <c r="DK6" s="680"/>
      <c r="DL6" s="680"/>
      <c r="DM6" s="680"/>
      <c r="DN6" s="680"/>
      <c r="DO6" s="680"/>
      <c r="DP6" s="681"/>
      <c r="DQ6" s="688">
        <v>100050</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3572</v>
      </c>
      <c r="S7" s="680"/>
      <c r="T7" s="680"/>
      <c r="U7" s="680"/>
      <c r="V7" s="680"/>
      <c r="W7" s="680"/>
      <c r="X7" s="680"/>
      <c r="Y7" s="681"/>
      <c r="Z7" s="682">
        <v>0</v>
      </c>
      <c r="AA7" s="682"/>
      <c r="AB7" s="682"/>
      <c r="AC7" s="682"/>
      <c r="AD7" s="683">
        <v>3572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618062</v>
      </c>
      <c r="BH7" s="680"/>
      <c r="BI7" s="680"/>
      <c r="BJ7" s="680"/>
      <c r="BK7" s="680"/>
      <c r="BL7" s="680"/>
      <c r="BM7" s="680"/>
      <c r="BN7" s="681"/>
      <c r="BO7" s="682">
        <v>43.4</v>
      </c>
      <c r="BP7" s="682"/>
      <c r="BQ7" s="682"/>
      <c r="BR7" s="682"/>
      <c r="BS7" s="683">
        <v>6039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1357939</v>
      </c>
      <c r="CS7" s="680"/>
      <c r="CT7" s="680"/>
      <c r="CU7" s="680"/>
      <c r="CV7" s="680"/>
      <c r="CW7" s="680"/>
      <c r="CX7" s="680"/>
      <c r="CY7" s="681"/>
      <c r="CZ7" s="682">
        <v>15</v>
      </c>
      <c r="DA7" s="682"/>
      <c r="DB7" s="682"/>
      <c r="DC7" s="682"/>
      <c r="DD7" s="688">
        <v>95102</v>
      </c>
      <c r="DE7" s="680"/>
      <c r="DF7" s="680"/>
      <c r="DG7" s="680"/>
      <c r="DH7" s="680"/>
      <c r="DI7" s="680"/>
      <c r="DJ7" s="680"/>
      <c r="DK7" s="680"/>
      <c r="DL7" s="680"/>
      <c r="DM7" s="680"/>
      <c r="DN7" s="680"/>
      <c r="DO7" s="680"/>
      <c r="DP7" s="681"/>
      <c r="DQ7" s="688">
        <v>900126</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5066</v>
      </c>
      <c r="S8" s="680"/>
      <c r="T8" s="680"/>
      <c r="U8" s="680"/>
      <c r="V8" s="680"/>
      <c r="W8" s="680"/>
      <c r="X8" s="680"/>
      <c r="Y8" s="681"/>
      <c r="Z8" s="682">
        <v>0.1</v>
      </c>
      <c r="AA8" s="682"/>
      <c r="AB8" s="682"/>
      <c r="AC8" s="682"/>
      <c r="AD8" s="683">
        <v>5066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26658</v>
      </c>
      <c r="BH8" s="680"/>
      <c r="BI8" s="680"/>
      <c r="BJ8" s="680"/>
      <c r="BK8" s="680"/>
      <c r="BL8" s="680"/>
      <c r="BM8" s="680"/>
      <c r="BN8" s="681"/>
      <c r="BO8" s="682">
        <v>1.9</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2629655</v>
      </c>
      <c r="CS8" s="680"/>
      <c r="CT8" s="680"/>
      <c r="CU8" s="680"/>
      <c r="CV8" s="680"/>
      <c r="CW8" s="680"/>
      <c r="CX8" s="680"/>
      <c r="CY8" s="681"/>
      <c r="CZ8" s="682">
        <v>29.1</v>
      </c>
      <c r="DA8" s="682"/>
      <c r="DB8" s="682"/>
      <c r="DC8" s="682"/>
      <c r="DD8" s="688">
        <v>3171</v>
      </c>
      <c r="DE8" s="680"/>
      <c r="DF8" s="680"/>
      <c r="DG8" s="680"/>
      <c r="DH8" s="680"/>
      <c r="DI8" s="680"/>
      <c r="DJ8" s="680"/>
      <c r="DK8" s="680"/>
      <c r="DL8" s="680"/>
      <c r="DM8" s="680"/>
      <c r="DN8" s="680"/>
      <c r="DO8" s="680"/>
      <c r="DP8" s="681"/>
      <c r="DQ8" s="688">
        <v>1521520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3966</v>
      </c>
      <c r="S9" s="680"/>
      <c r="T9" s="680"/>
      <c r="U9" s="680"/>
      <c r="V9" s="680"/>
      <c r="W9" s="680"/>
      <c r="X9" s="680"/>
      <c r="Y9" s="681"/>
      <c r="Z9" s="682">
        <v>0</v>
      </c>
      <c r="AA9" s="682"/>
      <c r="AB9" s="682"/>
      <c r="AC9" s="682"/>
      <c r="AD9" s="683">
        <v>3966</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529884</v>
      </c>
      <c r="BH9" s="680"/>
      <c r="BI9" s="680"/>
      <c r="BJ9" s="680"/>
      <c r="BK9" s="680"/>
      <c r="BL9" s="680"/>
      <c r="BM9" s="680"/>
      <c r="BN9" s="681"/>
      <c r="BO9" s="682">
        <v>37.200000000000003</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348466</v>
      </c>
      <c r="CS9" s="680"/>
      <c r="CT9" s="680"/>
      <c r="CU9" s="680"/>
      <c r="CV9" s="680"/>
      <c r="CW9" s="680"/>
      <c r="CX9" s="680"/>
      <c r="CY9" s="681"/>
      <c r="CZ9" s="682">
        <v>3.9</v>
      </c>
      <c r="DA9" s="682"/>
      <c r="DB9" s="682"/>
      <c r="DC9" s="682"/>
      <c r="DD9" s="688" t="s">
        <v>235</v>
      </c>
      <c r="DE9" s="680"/>
      <c r="DF9" s="680"/>
      <c r="DG9" s="680"/>
      <c r="DH9" s="680"/>
      <c r="DI9" s="680"/>
      <c r="DJ9" s="680"/>
      <c r="DK9" s="680"/>
      <c r="DL9" s="680"/>
      <c r="DM9" s="680"/>
      <c r="DN9" s="680"/>
      <c r="DO9" s="680"/>
      <c r="DP9" s="681"/>
      <c r="DQ9" s="688">
        <v>276923</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173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29577</v>
      </c>
      <c r="BH10" s="680"/>
      <c r="BI10" s="680"/>
      <c r="BJ10" s="680"/>
      <c r="BK10" s="680"/>
      <c r="BL10" s="680"/>
      <c r="BM10" s="680"/>
      <c r="BN10" s="681"/>
      <c r="BO10" s="682">
        <v>2.1</v>
      </c>
      <c r="BP10" s="682"/>
      <c r="BQ10" s="682"/>
      <c r="BR10" s="682"/>
      <c r="BS10" s="688" t="s">
        <v>173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235</v>
      </c>
      <c r="DA10" s="682"/>
      <c r="DB10" s="682"/>
      <c r="DC10" s="682"/>
      <c r="DD10" s="688" t="s">
        <v>173</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173</v>
      </c>
      <c r="AE11" s="683"/>
      <c r="AF11" s="683"/>
      <c r="AG11" s="683"/>
      <c r="AH11" s="683"/>
      <c r="AI11" s="683"/>
      <c r="AJ11" s="683"/>
      <c r="AK11" s="683"/>
      <c r="AL11" s="684" t="s">
        <v>173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31943</v>
      </c>
      <c r="BH11" s="680"/>
      <c r="BI11" s="680"/>
      <c r="BJ11" s="680"/>
      <c r="BK11" s="680"/>
      <c r="BL11" s="680"/>
      <c r="BM11" s="680"/>
      <c r="BN11" s="681"/>
      <c r="BO11" s="682">
        <v>2.2000000000000002</v>
      </c>
      <c r="BP11" s="682"/>
      <c r="BQ11" s="682"/>
      <c r="BR11" s="682"/>
      <c r="BS11" s="688">
        <v>6039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693003</v>
      </c>
      <c r="CS11" s="680"/>
      <c r="CT11" s="680"/>
      <c r="CU11" s="680"/>
      <c r="CV11" s="680"/>
      <c r="CW11" s="680"/>
      <c r="CX11" s="680"/>
      <c r="CY11" s="681"/>
      <c r="CZ11" s="682">
        <v>7.7</v>
      </c>
      <c r="DA11" s="682"/>
      <c r="DB11" s="682"/>
      <c r="DC11" s="682"/>
      <c r="DD11" s="688">
        <v>13094</v>
      </c>
      <c r="DE11" s="680"/>
      <c r="DF11" s="680"/>
      <c r="DG11" s="680"/>
      <c r="DH11" s="680"/>
      <c r="DI11" s="680"/>
      <c r="DJ11" s="680"/>
      <c r="DK11" s="680"/>
      <c r="DL11" s="680"/>
      <c r="DM11" s="680"/>
      <c r="DN11" s="680"/>
      <c r="DO11" s="680"/>
      <c r="DP11" s="681"/>
      <c r="DQ11" s="688">
        <v>234793</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252143</v>
      </c>
      <c r="S12" s="680"/>
      <c r="T12" s="680"/>
      <c r="U12" s="680"/>
      <c r="V12" s="680"/>
      <c r="W12" s="680"/>
      <c r="X12" s="680"/>
      <c r="Y12" s="681"/>
      <c r="Z12" s="682">
        <v>2.7</v>
      </c>
      <c r="AA12" s="682"/>
      <c r="AB12" s="682"/>
      <c r="AC12" s="682"/>
      <c r="AD12" s="683">
        <v>252143</v>
      </c>
      <c r="AE12" s="683"/>
      <c r="AF12" s="683"/>
      <c r="AG12" s="683"/>
      <c r="AH12" s="683"/>
      <c r="AI12" s="683"/>
      <c r="AJ12" s="683"/>
      <c r="AK12" s="683"/>
      <c r="AL12" s="684">
        <v>4.8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651689</v>
      </c>
      <c r="BH12" s="680"/>
      <c r="BI12" s="680"/>
      <c r="BJ12" s="680"/>
      <c r="BK12" s="680"/>
      <c r="BL12" s="680"/>
      <c r="BM12" s="680"/>
      <c r="BN12" s="681"/>
      <c r="BO12" s="682">
        <v>45.8</v>
      </c>
      <c r="BP12" s="682"/>
      <c r="BQ12" s="682"/>
      <c r="BR12" s="682"/>
      <c r="BS12" s="688" t="s">
        <v>235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177629</v>
      </c>
      <c r="CS12" s="680"/>
      <c r="CT12" s="680"/>
      <c r="CU12" s="680"/>
      <c r="CV12" s="680"/>
      <c r="CW12" s="680"/>
      <c r="CX12" s="680"/>
      <c r="CY12" s="681"/>
      <c r="CZ12" s="682">
        <v>2</v>
      </c>
      <c r="DA12" s="682"/>
      <c r="DB12" s="682"/>
      <c r="DC12" s="682"/>
      <c r="DD12" s="688">
        <v>28839</v>
      </c>
      <c r="DE12" s="680"/>
      <c r="DF12" s="680"/>
      <c r="DG12" s="680"/>
      <c r="DH12" s="680"/>
      <c r="DI12" s="680"/>
      <c r="DJ12" s="680"/>
      <c r="DK12" s="680"/>
      <c r="DL12" s="680"/>
      <c r="DM12" s="680"/>
      <c r="DN12" s="680"/>
      <c r="DO12" s="680"/>
      <c r="DP12" s="681"/>
      <c r="DQ12" s="688">
        <v>102204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173</v>
      </c>
      <c r="S13" s="680"/>
      <c r="T13" s="680"/>
      <c r="U13" s="680"/>
      <c r="V13" s="680"/>
      <c r="W13" s="680"/>
      <c r="X13" s="680"/>
      <c r="Y13" s="681"/>
      <c r="Z13" s="682" t="s">
        <v>173</v>
      </c>
      <c r="AA13" s="682"/>
      <c r="AB13" s="682"/>
      <c r="AC13" s="682"/>
      <c r="AD13" s="683" t="s">
        <v>173</v>
      </c>
      <c r="AE13" s="683"/>
      <c r="AF13" s="683"/>
      <c r="AG13" s="683"/>
      <c r="AH13" s="683"/>
      <c r="AI13" s="683"/>
      <c r="AJ13" s="683"/>
      <c r="AK13" s="683"/>
      <c r="AL13" s="684" t="s">
        <v>173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651350</v>
      </c>
      <c r="BH13" s="680"/>
      <c r="BI13" s="680"/>
      <c r="BJ13" s="680"/>
      <c r="BK13" s="680"/>
      <c r="BL13" s="680"/>
      <c r="BM13" s="680"/>
      <c r="BN13" s="681"/>
      <c r="BO13" s="682">
        <v>45.8</v>
      </c>
      <c r="BP13" s="682"/>
      <c r="BQ13" s="682"/>
      <c r="BR13" s="682"/>
      <c r="BS13" s="688" t="s">
        <v>173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1496374</v>
      </c>
      <c r="CS13" s="680"/>
      <c r="CT13" s="680"/>
      <c r="CU13" s="680"/>
      <c r="CV13" s="680"/>
      <c r="CW13" s="680"/>
      <c r="CX13" s="680"/>
      <c r="CY13" s="681"/>
      <c r="CZ13" s="682">
        <v>16.600000000000001</v>
      </c>
      <c r="DA13" s="682"/>
      <c r="DB13" s="682"/>
      <c r="DC13" s="682"/>
      <c r="DD13" s="688">
        <v>504749</v>
      </c>
      <c r="DE13" s="680"/>
      <c r="DF13" s="680"/>
      <c r="DG13" s="680"/>
      <c r="DH13" s="680"/>
      <c r="DI13" s="680"/>
      <c r="DJ13" s="680"/>
      <c r="DK13" s="680"/>
      <c r="DL13" s="680"/>
      <c r="DM13" s="680"/>
      <c r="DN13" s="680"/>
      <c r="DO13" s="680"/>
      <c r="DP13" s="681"/>
      <c r="DQ13" s="688">
        <v>973082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235</v>
      </c>
      <c r="AE14" s="683"/>
      <c r="AF14" s="683"/>
      <c r="AG14" s="683"/>
      <c r="AH14" s="683"/>
      <c r="AI14" s="683"/>
      <c r="AJ14" s="683"/>
      <c r="AK14" s="683"/>
      <c r="AL14" s="684" t="s">
        <v>173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60456</v>
      </c>
      <c r="BH14" s="680"/>
      <c r="BI14" s="680"/>
      <c r="BJ14" s="680"/>
      <c r="BK14" s="680"/>
      <c r="BL14" s="680"/>
      <c r="BM14" s="680"/>
      <c r="BN14" s="681"/>
      <c r="BO14" s="682">
        <v>4.2</v>
      </c>
      <c r="BP14" s="682"/>
      <c r="BQ14" s="682"/>
      <c r="BR14" s="682"/>
      <c r="BS14" s="688" t="s">
        <v>173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252913</v>
      </c>
      <c r="CS14" s="680"/>
      <c r="CT14" s="680"/>
      <c r="CU14" s="680"/>
      <c r="CV14" s="680"/>
      <c r="CW14" s="680"/>
      <c r="CX14" s="680"/>
      <c r="CY14" s="681"/>
      <c r="CZ14" s="682">
        <v>2.8</v>
      </c>
      <c r="DA14" s="682"/>
      <c r="DB14" s="682"/>
      <c r="DC14" s="682"/>
      <c r="DD14" s="688">
        <v>2950</v>
      </c>
      <c r="DE14" s="680"/>
      <c r="DF14" s="680"/>
      <c r="DG14" s="680"/>
      <c r="DH14" s="680"/>
      <c r="DI14" s="680"/>
      <c r="DJ14" s="680"/>
      <c r="DK14" s="680"/>
      <c r="DL14" s="680"/>
      <c r="DM14" s="680"/>
      <c r="DN14" s="680"/>
      <c r="DO14" s="680"/>
      <c r="DP14" s="681"/>
      <c r="DQ14" s="688">
        <v>231697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23843</v>
      </c>
      <c r="S15" s="680"/>
      <c r="T15" s="680"/>
      <c r="U15" s="680"/>
      <c r="V15" s="680"/>
      <c r="W15" s="680"/>
      <c r="X15" s="680"/>
      <c r="Y15" s="681"/>
      <c r="Z15" s="682">
        <v>0.3</v>
      </c>
      <c r="AA15" s="682"/>
      <c r="AB15" s="682"/>
      <c r="AC15" s="682"/>
      <c r="AD15" s="683">
        <v>23843</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92764</v>
      </c>
      <c r="BH15" s="680"/>
      <c r="BI15" s="680"/>
      <c r="BJ15" s="680"/>
      <c r="BK15" s="680"/>
      <c r="BL15" s="680"/>
      <c r="BM15" s="680"/>
      <c r="BN15" s="681"/>
      <c r="BO15" s="682">
        <v>6.5</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970900</v>
      </c>
      <c r="CS15" s="680"/>
      <c r="CT15" s="680"/>
      <c r="CU15" s="680"/>
      <c r="CV15" s="680"/>
      <c r="CW15" s="680"/>
      <c r="CX15" s="680"/>
      <c r="CY15" s="681"/>
      <c r="CZ15" s="682">
        <v>10.7</v>
      </c>
      <c r="DA15" s="682"/>
      <c r="DB15" s="682"/>
      <c r="DC15" s="682"/>
      <c r="DD15" s="688">
        <v>321752</v>
      </c>
      <c r="DE15" s="680"/>
      <c r="DF15" s="680"/>
      <c r="DG15" s="680"/>
      <c r="DH15" s="680"/>
      <c r="DI15" s="680"/>
      <c r="DJ15" s="680"/>
      <c r="DK15" s="680"/>
      <c r="DL15" s="680"/>
      <c r="DM15" s="680"/>
      <c r="DN15" s="680"/>
      <c r="DO15" s="680"/>
      <c r="DP15" s="681"/>
      <c r="DQ15" s="688">
        <v>503125</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173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173</v>
      </c>
      <c r="BP16" s="682"/>
      <c r="BQ16" s="682"/>
      <c r="BR16" s="682"/>
      <c r="BS16" s="688" t="s">
        <v>235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44720</v>
      </c>
      <c r="CS16" s="680"/>
      <c r="CT16" s="680"/>
      <c r="CU16" s="680"/>
      <c r="CV16" s="680"/>
      <c r="CW16" s="680"/>
      <c r="CX16" s="680"/>
      <c r="CY16" s="681"/>
      <c r="CZ16" s="682">
        <v>0.5</v>
      </c>
      <c r="DA16" s="682"/>
      <c r="DB16" s="682"/>
      <c r="DC16" s="682"/>
      <c r="DD16" s="688" t="s">
        <v>235</v>
      </c>
      <c r="DE16" s="680"/>
      <c r="DF16" s="680"/>
      <c r="DG16" s="680"/>
      <c r="DH16" s="680"/>
      <c r="DI16" s="680"/>
      <c r="DJ16" s="680"/>
      <c r="DK16" s="680"/>
      <c r="DL16" s="680"/>
      <c r="DM16" s="680"/>
      <c r="DN16" s="680"/>
      <c r="DO16" s="680"/>
      <c r="DP16" s="681"/>
      <c r="DQ16" s="688">
        <v>8500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5955</v>
      </c>
      <c r="S17" s="680"/>
      <c r="T17" s="680"/>
      <c r="U17" s="680"/>
      <c r="V17" s="680"/>
      <c r="W17" s="680"/>
      <c r="X17" s="680"/>
      <c r="Y17" s="681"/>
      <c r="Z17" s="682">
        <v>0.1</v>
      </c>
      <c r="AA17" s="682"/>
      <c r="AB17" s="682"/>
      <c r="AC17" s="682"/>
      <c r="AD17" s="683">
        <v>5955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173</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968198</v>
      </c>
      <c r="CS17" s="680"/>
      <c r="CT17" s="680"/>
      <c r="CU17" s="680"/>
      <c r="CV17" s="680"/>
      <c r="CW17" s="680"/>
      <c r="CX17" s="680"/>
      <c r="CY17" s="681"/>
      <c r="CZ17" s="682">
        <v>10.7</v>
      </c>
      <c r="DA17" s="682"/>
      <c r="DB17" s="682"/>
      <c r="DC17" s="682"/>
      <c r="DD17" s="688" t="s">
        <v>235</v>
      </c>
      <c r="DE17" s="680"/>
      <c r="DF17" s="680"/>
      <c r="DG17" s="680"/>
      <c r="DH17" s="680"/>
      <c r="DI17" s="680"/>
      <c r="DJ17" s="680"/>
      <c r="DK17" s="680"/>
      <c r="DL17" s="680"/>
      <c r="DM17" s="680"/>
      <c r="DN17" s="680"/>
      <c r="DO17" s="680"/>
      <c r="DP17" s="681"/>
      <c r="DQ17" s="688">
        <v>962824</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3665418</v>
      </c>
      <c r="S18" s="680"/>
      <c r="T18" s="680"/>
      <c r="U18" s="680"/>
      <c r="V18" s="680"/>
      <c r="W18" s="680"/>
      <c r="X18" s="680"/>
      <c r="Y18" s="681"/>
      <c r="Z18" s="682">
        <v>38.700000000000003</v>
      </c>
      <c r="AA18" s="682"/>
      <c r="AB18" s="682"/>
      <c r="AC18" s="682"/>
      <c r="AD18" s="683">
        <v>3421290</v>
      </c>
      <c r="AE18" s="683"/>
      <c r="AF18" s="683"/>
      <c r="AG18" s="683"/>
      <c r="AH18" s="683"/>
      <c r="AI18" s="683"/>
      <c r="AJ18" s="683"/>
      <c r="AK18" s="683"/>
      <c r="AL18" s="684">
        <v>65.2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235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3421290</v>
      </c>
      <c r="S19" s="680"/>
      <c r="T19" s="680"/>
      <c r="U19" s="680"/>
      <c r="V19" s="680"/>
      <c r="W19" s="680"/>
      <c r="X19" s="680"/>
      <c r="Y19" s="681"/>
      <c r="Z19" s="682">
        <v>36.1</v>
      </c>
      <c r="AA19" s="682"/>
      <c r="AB19" s="682"/>
      <c r="AC19" s="682"/>
      <c r="AD19" s="683">
        <v>3421290</v>
      </c>
      <c r="AE19" s="683"/>
      <c r="AF19" s="683"/>
      <c r="AG19" s="683"/>
      <c r="AH19" s="683"/>
      <c r="AI19" s="683"/>
      <c r="AJ19" s="683"/>
      <c r="AK19" s="683"/>
      <c r="AL19" s="684">
        <v>65.2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173</v>
      </c>
      <c r="BP19" s="682"/>
      <c r="BQ19" s="682"/>
      <c r="BR19" s="682"/>
      <c r="BS19" s="688" t="s">
        <v>235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235</v>
      </c>
      <c r="DA19" s="682"/>
      <c r="DB19" s="682"/>
      <c r="DC19" s="682"/>
      <c r="DD19" s="688" t="s">
        <v>235</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244128</v>
      </c>
      <c r="S20" s="680"/>
      <c r="T20" s="680"/>
      <c r="U20" s="680"/>
      <c r="V20" s="680"/>
      <c r="W20" s="680"/>
      <c r="X20" s="680"/>
      <c r="Y20" s="681"/>
      <c r="Z20" s="682">
        <v>2.6</v>
      </c>
      <c r="AA20" s="682"/>
      <c r="AB20" s="682"/>
      <c r="AC20" s="682"/>
      <c r="AD20" s="683" t="s">
        <v>173</v>
      </c>
      <c r="AE20" s="683"/>
      <c r="AF20" s="683"/>
      <c r="AG20" s="683"/>
      <c r="AH20" s="683"/>
      <c r="AI20" s="683"/>
      <c r="AJ20" s="683"/>
      <c r="AK20" s="683"/>
      <c r="AL20" s="684" t="s">
        <v>173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173</v>
      </c>
      <c r="BH20" s="680"/>
      <c r="BI20" s="680"/>
      <c r="BJ20" s="680"/>
      <c r="BK20" s="680"/>
      <c r="BL20" s="680"/>
      <c r="BM20" s="680"/>
      <c r="BN20" s="681"/>
      <c r="BO20" s="682" t="s">
        <v>235</v>
      </c>
      <c r="BP20" s="682"/>
      <c r="BQ20" s="682"/>
      <c r="BR20" s="682"/>
      <c r="BS20" s="688" t="s">
        <v>235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9039847</v>
      </c>
      <c r="CS20" s="680"/>
      <c r="CT20" s="680"/>
      <c r="CU20" s="680"/>
      <c r="CV20" s="680"/>
      <c r="CW20" s="680"/>
      <c r="CX20" s="680"/>
      <c r="CY20" s="681"/>
      <c r="CZ20" s="682">
        <v>100</v>
      </c>
      <c r="DA20" s="682"/>
      <c r="DB20" s="682"/>
      <c r="DC20" s="682"/>
      <c r="DD20" s="688">
        <v>969657</v>
      </c>
      <c r="DE20" s="680"/>
      <c r="DF20" s="680"/>
      <c r="DG20" s="680"/>
      <c r="DH20" s="680"/>
      <c r="DI20" s="680"/>
      <c r="DJ20" s="680"/>
      <c r="DK20" s="680"/>
      <c r="DL20" s="680"/>
      <c r="DM20" s="680"/>
      <c r="DN20" s="680"/>
      <c r="DO20" s="680"/>
      <c r="DP20" s="681"/>
      <c r="DQ20" s="688">
        <v>5814844</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235</v>
      </c>
      <c r="AA21" s="682"/>
      <c r="AB21" s="682"/>
      <c r="AC21" s="682"/>
      <c r="AD21" s="683" t="s">
        <v>235</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235</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5470946</v>
      </c>
      <c r="S22" s="680"/>
      <c r="T22" s="680"/>
      <c r="U22" s="680"/>
      <c r="V22" s="680"/>
      <c r="W22" s="680"/>
      <c r="X22" s="680"/>
      <c r="Y22" s="681"/>
      <c r="Z22" s="682">
        <v>57.7</v>
      </c>
      <c r="AA22" s="682"/>
      <c r="AB22" s="682"/>
      <c r="AC22" s="682"/>
      <c r="AD22" s="683">
        <v>5226818</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1991</v>
      </c>
      <c r="S23" s="680"/>
      <c r="T23" s="680"/>
      <c r="U23" s="680"/>
      <c r="V23" s="680"/>
      <c r="W23" s="680"/>
      <c r="X23" s="680"/>
      <c r="Y23" s="681"/>
      <c r="Z23" s="682">
        <v>0</v>
      </c>
      <c r="AA23" s="682"/>
      <c r="AB23" s="682"/>
      <c r="AC23" s="682"/>
      <c r="AD23" s="683">
        <v>1991</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235</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10519</v>
      </c>
      <c r="S24" s="680"/>
      <c r="T24" s="680"/>
      <c r="U24" s="680"/>
      <c r="V24" s="680"/>
      <c r="W24" s="680"/>
      <c r="X24" s="680"/>
      <c r="Y24" s="681"/>
      <c r="Z24" s="682">
        <v>0.1</v>
      </c>
      <c r="AA24" s="682"/>
      <c r="AB24" s="682"/>
      <c r="AC24" s="682"/>
      <c r="AD24" s="683" t="s">
        <v>235</v>
      </c>
      <c r="AE24" s="683"/>
      <c r="AF24" s="683"/>
      <c r="AG24" s="683"/>
      <c r="AH24" s="683"/>
      <c r="AI24" s="683"/>
      <c r="AJ24" s="683"/>
      <c r="AK24" s="683"/>
      <c r="AL24" s="684" t="s">
        <v>235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235</v>
      </c>
      <c r="BP24" s="682"/>
      <c r="BQ24" s="682"/>
      <c r="BR24" s="682"/>
      <c r="BS24" s="688" t="s">
        <v>173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3707313</v>
      </c>
      <c r="CS24" s="669"/>
      <c r="CT24" s="669"/>
      <c r="CU24" s="669"/>
      <c r="CV24" s="669"/>
      <c r="CW24" s="669"/>
      <c r="CX24" s="669"/>
      <c r="CY24" s="670"/>
      <c r="CZ24" s="673">
        <v>41</v>
      </c>
      <c r="DA24" s="674"/>
      <c r="DB24" s="674"/>
      <c r="DC24" s="693"/>
      <c r="DD24" s="712">
        <v>2715577</v>
      </c>
      <c r="DE24" s="669"/>
      <c r="DF24" s="669"/>
      <c r="DG24" s="669"/>
      <c r="DH24" s="669"/>
      <c r="DI24" s="669"/>
      <c r="DJ24" s="669"/>
      <c r="DK24" s="670"/>
      <c r="DL24" s="712">
        <v>2682285</v>
      </c>
      <c r="DM24" s="669"/>
      <c r="DN24" s="669"/>
      <c r="DO24" s="669"/>
      <c r="DP24" s="669"/>
      <c r="DQ24" s="669"/>
      <c r="DR24" s="669"/>
      <c r="DS24" s="669"/>
      <c r="DT24" s="669"/>
      <c r="DU24" s="669"/>
      <c r="DV24" s="670"/>
      <c r="DW24" s="673">
        <v>49</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89137</v>
      </c>
      <c r="S25" s="680"/>
      <c r="T25" s="680"/>
      <c r="U25" s="680"/>
      <c r="V25" s="680"/>
      <c r="W25" s="680"/>
      <c r="X25" s="680"/>
      <c r="Y25" s="681"/>
      <c r="Z25" s="682">
        <v>0.9</v>
      </c>
      <c r="AA25" s="682"/>
      <c r="AB25" s="682"/>
      <c r="AC25" s="682"/>
      <c r="AD25" s="683" t="s">
        <v>235</v>
      </c>
      <c r="AE25" s="683"/>
      <c r="AF25" s="683"/>
      <c r="AG25" s="683"/>
      <c r="AH25" s="683"/>
      <c r="AI25" s="683"/>
      <c r="AJ25" s="683"/>
      <c r="AK25" s="683"/>
      <c r="AL25" s="684" t="s">
        <v>173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173</v>
      </c>
      <c r="BP25" s="682"/>
      <c r="BQ25" s="682"/>
      <c r="BR25" s="682"/>
      <c r="BS25" s="688" t="s">
        <v>235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1344504</v>
      </c>
      <c r="CS25" s="715"/>
      <c r="CT25" s="715"/>
      <c r="CU25" s="715"/>
      <c r="CV25" s="715"/>
      <c r="CW25" s="715"/>
      <c r="CX25" s="715"/>
      <c r="CY25" s="716"/>
      <c r="CZ25" s="684">
        <v>14.9</v>
      </c>
      <c r="DA25" s="713"/>
      <c r="DB25" s="713"/>
      <c r="DC25" s="717"/>
      <c r="DD25" s="688">
        <v>1228994</v>
      </c>
      <c r="DE25" s="715"/>
      <c r="DF25" s="715"/>
      <c r="DG25" s="715"/>
      <c r="DH25" s="715"/>
      <c r="DI25" s="715"/>
      <c r="DJ25" s="715"/>
      <c r="DK25" s="716"/>
      <c r="DL25" s="688">
        <v>1198522</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7808</v>
      </c>
      <c r="S26" s="680"/>
      <c r="T26" s="680"/>
      <c r="U26" s="680"/>
      <c r="V26" s="680"/>
      <c r="W26" s="680"/>
      <c r="X26" s="680"/>
      <c r="Y26" s="681"/>
      <c r="Z26" s="682">
        <v>0.1</v>
      </c>
      <c r="AA26" s="682"/>
      <c r="AB26" s="682"/>
      <c r="AC26" s="682"/>
      <c r="AD26" s="683" t="s">
        <v>235</v>
      </c>
      <c r="AE26" s="683"/>
      <c r="AF26" s="683"/>
      <c r="AG26" s="683"/>
      <c r="AH26" s="683"/>
      <c r="AI26" s="683"/>
      <c r="AJ26" s="683"/>
      <c r="AK26" s="683"/>
      <c r="AL26" s="684" t="s">
        <v>235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235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863224</v>
      </c>
      <c r="CS26" s="680"/>
      <c r="CT26" s="680"/>
      <c r="CU26" s="680"/>
      <c r="CV26" s="680"/>
      <c r="CW26" s="680"/>
      <c r="CX26" s="680"/>
      <c r="CY26" s="681"/>
      <c r="CZ26" s="684">
        <v>9.5</v>
      </c>
      <c r="DA26" s="713"/>
      <c r="DB26" s="713"/>
      <c r="DC26" s="717"/>
      <c r="DD26" s="688">
        <v>757074</v>
      </c>
      <c r="DE26" s="680"/>
      <c r="DF26" s="680"/>
      <c r="DG26" s="680"/>
      <c r="DH26" s="680"/>
      <c r="DI26" s="680"/>
      <c r="DJ26" s="680"/>
      <c r="DK26" s="681"/>
      <c r="DL26" s="688" t="s">
        <v>235</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872844</v>
      </c>
      <c r="S27" s="680"/>
      <c r="T27" s="680"/>
      <c r="U27" s="680"/>
      <c r="V27" s="680"/>
      <c r="W27" s="680"/>
      <c r="X27" s="680"/>
      <c r="Y27" s="681"/>
      <c r="Z27" s="682">
        <v>9.1999999999999993</v>
      </c>
      <c r="AA27" s="682"/>
      <c r="AB27" s="682"/>
      <c r="AC27" s="682"/>
      <c r="AD27" s="683" t="s">
        <v>235</v>
      </c>
      <c r="AE27" s="683"/>
      <c r="AF27" s="683"/>
      <c r="AG27" s="683"/>
      <c r="AH27" s="683"/>
      <c r="AI27" s="683"/>
      <c r="AJ27" s="683"/>
      <c r="AK27" s="683"/>
      <c r="AL27" s="684" t="s">
        <v>235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1422971</v>
      </c>
      <c r="BH27" s="680"/>
      <c r="BI27" s="680"/>
      <c r="BJ27" s="680"/>
      <c r="BK27" s="680"/>
      <c r="BL27" s="680"/>
      <c r="BM27" s="680"/>
      <c r="BN27" s="681"/>
      <c r="BO27" s="682">
        <v>100</v>
      </c>
      <c r="BP27" s="682"/>
      <c r="BQ27" s="682"/>
      <c r="BR27" s="682"/>
      <c r="BS27" s="688">
        <v>6039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1394611</v>
      </c>
      <c r="CS27" s="715"/>
      <c r="CT27" s="715"/>
      <c r="CU27" s="715"/>
      <c r="CV27" s="715"/>
      <c r="CW27" s="715"/>
      <c r="CX27" s="715"/>
      <c r="CY27" s="716"/>
      <c r="CZ27" s="684">
        <v>15.4</v>
      </c>
      <c r="DA27" s="713"/>
      <c r="DB27" s="713"/>
      <c r="DC27" s="717"/>
      <c r="DD27" s="688">
        <v>523759</v>
      </c>
      <c r="DE27" s="715"/>
      <c r="DF27" s="715"/>
      <c r="DG27" s="715"/>
      <c r="DH27" s="715"/>
      <c r="DI27" s="715"/>
      <c r="DJ27" s="715"/>
      <c r="DK27" s="716"/>
      <c r="DL27" s="688">
        <v>520939</v>
      </c>
      <c r="DM27" s="715"/>
      <c r="DN27" s="715"/>
      <c r="DO27" s="715"/>
      <c r="DP27" s="715"/>
      <c r="DQ27" s="715"/>
      <c r="DR27" s="715"/>
      <c r="DS27" s="715"/>
      <c r="DT27" s="715"/>
      <c r="DU27" s="715"/>
      <c r="DV27" s="716"/>
      <c r="DW27" s="684">
        <v>9.5</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173</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968198</v>
      </c>
      <c r="CS28" s="680"/>
      <c r="CT28" s="680"/>
      <c r="CU28" s="680"/>
      <c r="CV28" s="680"/>
      <c r="CW28" s="680"/>
      <c r="CX28" s="680"/>
      <c r="CY28" s="681"/>
      <c r="CZ28" s="684">
        <v>10.7</v>
      </c>
      <c r="DA28" s="713"/>
      <c r="DB28" s="713"/>
      <c r="DC28" s="717"/>
      <c r="DD28" s="688">
        <v>962824</v>
      </c>
      <c r="DE28" s="680"/>
      <c r="DF28" s="680"/>
      <c r="DG28" s="680"/>
      <c r="DH28" s="680"/>
      <c r="DI28" s="680"/>
      <c r="DJ28" s="680"/>
      <c r="DK28" s="681"/>
      <c r="DL28" s="688">
        <v>962824</v>
      </c>
      <c r="DM28" s="680"/>
      <c r="DN28" s="680"/>
      <c r="DO28" s="680"/>
      <c r="DP28" s="680"/>
      <c r="DQ28" s="680"/>
      <c r="DR28" s="680"/>
      <c r="DS28" s="680"/>
      <c r="DT28" s="680"/>
      <c r="DU28" s="680"/>
      <c r="DV28" s="681"/>
      <c r="DW28" s="684">
        <v>17.600000000000001</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853175</v>
      </c>
      <c r="S29" s="680"/>
      <c r="T29" s="680"/>
      <c r="U29" s="680"/>
      <c r="V29" s="680"/>
      <c r="W29" s="680"/>
      <c r="X29" s="680"/>
      <c r="Y29" s="681"/>
      <c r="Z29" s="682">
        <v>9</v>
      </c>
      <c r="AA29" s="682"/>
      <c r="AB29" s="682"/>
      <c r="AC29" s="682"/>
      <c r="AD29" s="683" t="s">
        <v>235</v>
      </c>
      <c r="AE29" s="683"/>
      <c r="AF29" s="683"/>
      <c r="AG29" s="683"/>
      <c r="AH29" s="683"/>
      <c r="AI29" s="683"/>
      <c r="AJ29" s="683"/>
      <c r="AK29" s="683"/>
      <c r="AL29" s="684" t="s">
        <v>173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968198</v>
      </c>
      <c r="CS29" s="715"/>
      <c r="CT29" s="715"/>
      <c r="CU29" s="715"/>
      <c r="CV29" s="715"/>
      <c r="CW29" s="715"/>
      <c r="CX29" s="715"/>
      <c r="CY29" s="716"/>
      <c r="CZ29" s="684">
        <v>10.7</v>
      </c>
      <c r="DA29" s="713"/>
      <c r="DB29" s="713"/>
      <c r="DC29" s="717"/>
      <c r="DD29" s="688">
        <v>962824</v>
      </c>
      <c r="DE29" s="715"/>
      <c r="DF29" s="715"/>
      <c r="DG29" s="715"/>
      <c r="DH29" s="715"/>
      <c r="DI29" s="715"/>
      <c r="DJ29" s="715"/>
      <c r="DK29" s="716"/>
      <c r="DL29" s="688">
        <v>962824</v>
      </c>
      <c r="DM29" s="715"/>
      <c r="DN29" s="715"/>
      <c r="DO29" s="715"/>
      <c r="DP29" s="715"/>
      <c r="DQ29" s="715"/>
      <c r="DR29" s="715"/>
      <c r="DS29" s="715"/>
      <c r="DT29" s="715"/>
      <c r="DU29" s="715"/>
      <c r="DV29" s="716"/>
      <c r="DW29" s="684">
        <v>17.600000000000001</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96587</v>
      </c>
      <c r="S30" s="680"/>
      <c r="T30" s="680"/>
      <c r="U30" s="680"/>
      <c r="V30" s="680"/>
      <c r="W30" s="680"/>
      <c r="X30" s="680"/>
      <c r="Y30" s="681"/>
      <c r="Z30" s="682">
        <v>1</v>
      </c>
      <c r="AA30" s="682"/>
      <c r="AB30" s="682"/>
      <c r="AC30" s="682"/>
      <c r="AD30" s="683">
        <v>15359</v>
      </c>
      <c r="AE30" s="683"/>
      <c r="AF30" s="683"/>
      <c r="AG30" s="683"/>
      <c r="AH30" s="683"/>
      <c r="AI30" s="683"/>
      <c r="AJ30" s="683"/>
      <c r="AK30" s="683"/>
      <c r="AL30" s="684">
        <v>0.3</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99.6</v>
      </c>
      <c r="BH30" s="740"/>
      <c r="BI30" s="740"/>
      <c r="BJ30" s="740"/>
      <c r="BK30" s="740"/>
      <c r="BL30" s="740"/>
      <c r="BM30" s="674">
        <v>99</v>
      </c>
      <c r="BN30" s="740"/>
      <c r="BO30" s="740"/>
      <c r="BP30" s="740"/>
      <c r="BQ30" s="741"/>
      <c r="BR30" s="739">
        <v>99.6</v>
      </c>
      <c r="BS30" s="740"/>
      <c r="BT30" s="740"/>
      <c r="BU30" s="740"/>
      <c r="BV30" s="740"/>
      <c r="BW30" s="740"/>
      <c r="BX30" s="674">
        <v>98.7</v>
      </c>
      <c r="BY30" s="740"/>
      <c r="BZ30" s="740"/>
      <c r="CA30" s="740"/>
      <c r="CB30" s="741"/>
      <c r="CD30" s="744"/>
      <c r="CE30" s="745"/>
      <c r="CF30" s="694" t="s">
        <v>312</v>
      </c>
      <c r="CG30" s="695"/>
      <c r="CH30" s="695"/>
      <c r="CI30" s="695"/>
      <c r="CJ30" s="695"/>
      <c r="CK30" s="695"/>
      <c r="CL30" s="695"/>
      <c r="CM30" s="695"/>
      <c r="CN30" s="695"/>
      <c r="CO30" s="695"/>
      <c r="CP30" s="695"/>
      <c r="CQ30" s="696"/>
      <c r="CR30" s="679">
        <v>917231</v>
      </c>
      <c r="CS30" s="680"/>
      <c r="CT30" s="680"/>
      <c r="CU30" s="680"/>
      <c r="CV30" s="680"/>
      <c r="CW30" s="680"/>
      <c r="CX30" s="680"/>
      <c r="CY30" s="681"/>
      <c r="CZ30" s="684">
        <v>10.1</v>
      </c>
      <c r="DA30" s="713"/>
      <c r="DB30" s="713"/>
      <c r="DC30" s="717"/>
      <c r="DD30" s="688">
        <v>911952</v>
      </c>
      <c r="DE30" s="680"/>
      <c r="DF30" s="680"/>
      <c r="DG30" s="680"/>
      <c r="DH30" s="680"/>
      <c r="DI30" s="680"/>
      <c r="DJ30" s="680"/>
      <c r="DK30" s="681"/>
      <c r="DL30" s="688">
        <v>911952</v>
      </c>
      <c r="DM30" s="680"/>
      <c r="DN30" s="680"/>
      <c r="DO30" s="680"/>
      <c r="DP30" s="680"/>
      <c r="DQ30" s="680"/>
      <c r="DR30" s="680"/>
      <c r="DS30" s="680"/>
      <c r="DT30" s="680"/>
      <c r="DU30" s="680"/>
      <c r="DV30" s="681"/>
      <c r="DW30" s="684">
        <v>16.600000000000001</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193302</v>
      </c>
      <c r="S31" s="680"/>
      <c r="T31" s="680"/>
      <c r="U31" s="680"/>
      <c r="V31" s="680"/>
      <c r="W31" s="680"/>
      <c r="X31" s="680"/>
      <c r="Y31" s="681"/>
      <c r="Z31" s="682">
        <v>2</v>
      </c>
      <c r="AA31" s="682"/>
      <c r="AB31" s="682"/>
      <c r="AC31" s="682"/>
      <c r="AD31" s="683" t="s">
        <v>235</v>
      </c>
      <c r="AE31" s="683"/>
      <c r="AF31" s="683"/>
      <c r="AG31" s="683"/>
      <c r="AH31" s="683"/>
      <c r="AI31" s="683"/>
      <c r="AJ31" s="683"/>
      <c r="AK31" s="683"/>
      <c r="AL31" s="684" t="s">
        <v>173</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99.3</v>
      </c>
      <c r="BN31" s="737"/>
      <c r="BO31" s="737"/>
      <c r="BP31" s="737"/>
      <c r="BQ31" s="738"/>
      <c r="BR31" s="736">
        <v>99.7</v>
      </c>
      <c r="BS31" s="715"/>
      <c r="BT31" s="715"/>
      <c r="BU31" s="715"/>
      <c r="BV31" s="715"/>
      <c r="BW31" s="715"/>
      <c r="BX31" s="685">
        <v>99.4</v>
      </c>
      <c r="BY31" s="737"/>
      <c r="BZ31" s="737"/>
      <c r="CA31" s="737"/>
      <c r="CB31" s="738"/>
      <c r="CD31" s="744"/>
      <c r="CE31" s="745"/>
      <c r="CF31" s="694" t="s">
        <v>316</v>
      </c>
      <c r="CG31" s="695"/>
      <c r="CH31" s="695"/>
      <c r="CI31" s="695"/>
      <c r="CJ31" s="695"/>
      <c r="CK31" s="695"/>
      <c r="CL31" s="695"/>
      <c r="CM31" s="695"/>
      <c r="CN31" s="695"/>
      <c r="CO31" s="695"/>
      <c r="CP31" s="695"/>
      <c r="CQ31" s="696"/>
      <c r="CR31" s="679">
        <v>50967</v>
      </c>
      <c r="CS31" s="715"/>
      <c r="CT31" s="715"/>
      <c r="CU31" s="715"/>
      <c r="CV31" s="715"/>
      <c r="CW31" s="715"/>
      <c r="CX31" s="715"/>
      <c r="CY31" s="716"/>
      <c r="CZ31" s="684">
        <v>0.6</v>
      </c>
      <c r="DA31" s="713"/>
      <c r="DB31" s="713"/>
      <c r="DC31" s="717"/>
      <c r="DD31" s="688">
        <v>50872</v>
      </c>
      <c r="DE31" s="715"/>
      <c r="DF31" s="715"/>
      <c r="DG31" s="715"/>
      <c r="DH31" s="715"/>
      <c r="DI31" s="715"/>
      <c r="DJ31" s="715"/>
      <c r="DK31" s="716"/>
      <c r="DL31" s="688">
        <v>50872</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383435</v>
      </c>
      <c r="S32" s="680"/>
      <c r="T32" s="680"/>
      <c r="U32" s="680"/>
      <c r="V32" s="680"/>
      <c r="W32" s="680"/>
      <c r="X32" s="680"/>
      <c r="Y32" s="681"/>
      <c r="Z32" s="682">
        <v>4</v>
      </c>
      <c r="AA32" s="682"/>
      <c r="AB32" s="682"/>
      <c r="AC32" s="682"/>
      <c r="AD32" s="683" t="s">
        <v>173</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99.6</v>
      </c>
      <c r="BH32" s="749"/>
      <c r="BI32" s="749"/>
      <c r="BJ32" s="749"/>
      <c r="BK32" s="749"/>
      <c r="BL32" s="749"/>
      <c r="BM32" s="750">
        <v>98.5</v>
      </c>
      <c r="BN32" s="749"/>
      <c r="BO32" s="749"/>
      <c r="BP32" s="749"/>
      <c r="BQ32" s="751"/>
      <c r="BR32" s="748">
        <v>99.4</v>
      </c>
      <c r="BS32" s="749"/>
      <c r="BT32" s="749"/>
      <c r="BU32" s="749"/>
      <c r="BV32" s="749"/>
      <c r="BW32" s="749"/>
      <c r="BX32" s="750">
        <v>97.9</v>
      </c>
      <c r="BY32" s="749"/>
      <c r="BZ32" s="749"/>
      <c r="CA32" s="749"/>
      <c r="CB32" s="751"/>
      <c r="CD32" s="746"/>
      <c r="CE32" s="747"/>
      <c r="CF32" s="694" t="s">
        <v>319</v>
      </c>
      <c r="CG32" s="695"/>
      <c r="CH32" s="695"/>
      <c r="CI32" s="695"/>
      <c r="CJ32" s="695"/>
      <c r="CK32" s="695"/>
      <c r="CL32" s="695"/>
      <c r="CM32" s="695"/>
      <c r="CN32" s="695"/>
      <c r="CO32" s="695"/>
      <c r="CP32" s="695"/>
      <c r="CQ32" s="696"/>
      <c r="CR32" s="679" t="s">
        <v>173</v>
      </c>
      <c r="CS32" s="680"/>
      <c r="CT32" s="680"/>
      <c r="CU32" s="680"/>
      <c r="CV32" s="680"/>
      <c r="CW32" s="680"/>
      <c r="CX32" s="680"/>
      <c r="CY32" s="681"/>
      <c r="CZ32" s="684" t="s">
        <v>235</v>
      </c>
      <c r="DA32" s="713"/>
      <c r="DB32" s="713"/>
      <c r="DC32" s="717"/>
      <c r="DD32" s="688" t="s">
        <v>235</v>
      </c>
      <c r="DE32" s="680"/>
      <c r="DF32" s="680"/>
      <c r="DG32" s="680"/>
      <c r="DH32" s="680"/>
      <c r="DI32" s="680"/>
      <c r="DJ32" s="680"/>
      <c r="DK32" s="681"/>
      <c r="DL32" s="688" t="s">
        <v>173</v>
      </c>
      <c r="DM32" s="680"/>
      <c r="DN32" s="680"/>
      <c r="DO32" s="680"/>
      <c r="DP32" s="680"/>
      <c r="DQ32" s="680"/>
      <c r="DR32" s="680"/>
      <c r="DS32" s="680"/>
      <c r="DT32" s="680"/>
      <c r="DU32" s="680"/>
      <c r="DV32" s="681"/>
      <c r="DW32" s="684" t="s">
        <v>235</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480759</v>
      </c>
      <c r="S33" s="680"/>
      <c r="T33" s="680"/>
      <c r="U33" s="680"/>
      <c r="V33" s="680"/>
      <c r="W33" s="680"/>
      <c r="X33" s="680"/>
      <c r="Y33" s="681"/>
      <c r="Z33" s="682">
        <v>5.0999999999999996</v>
      </c>
      <c r="AA33" s="682"/>
      <c r="AB33" s="682"/>
      <c r="AC33" s="682"/>
      <c r="AD33" s="683" t="s">
        <v>173</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4318157</v>
      </c>
      <c r="CS33" s="715"/>
      <c r="CT33" s="715"/>
      <c r="CU33" s="715"/>
      <c r="CV33" s="715"/>
      <c r="CW33" s="715"/>
      <c r="CX33" s="715"/>
      <c r="CY33" s="716"/>
      <c r="CZ33" s="684">
        <v>47.8</v>
      </c>
      <c r="DA33" s="713"/>
      <c r="DB33" s="713"/>
      <c r="DC33" s="717"/>
      <c r="DD33" s="688">
        <v>2964238</v>
      </c>
      <c r="DE33" s="715"/>
      <c r="DF33" s="715"/>
      <c r="DG33" s="715"/>
      <c r="DH33" s="715"/>
      <c r="DI33" s="715"/>
      <c r="DJ33" s="715"/>
      <c r="DK33" s="716"/>
      <c r="DL33" s="688">
        <v>2490194</v>
      </c>
      <c r="DM33" s="715"/>
      <c r="DN33" s="715"/>
      <c r="DO33" s="715"/>
      <c r="DP33" s="715"/>
      <c r="DQ33" s="715"/>
      <c r="DR33" s="715"/>
      <c r="DS33" s="715"/>
      <c r="DT33" s="715"/>
      <c r="DU33" s="715"/>
      <c r="DV33" s="716"/>
      <c r="DW33" s="684">
        <v>45.5</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221917</v>
      </c>
      <c r="S34" s="680"/>
      <c r="T34" s="680"/>
      <c r="U34" s="680"/>
      <c r="V34" s="680"/>
      <c r="W34" s="680"/>
      <c r="X34" s="680"/>
      <c r="Y34" s="681"/>
      <c r="Z34" s="682">
        <v>2.2999999999999998</v>
      </c>
      <c r="AA34" s="682"/>
      <c r="AB34" s="682"/>
      <c r="AC34" s="682"/>
      <c r="AD34" s="683">
        <v>910</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1246669</v>
      </c>
      <c r="CS34" s="680"/>
      <c r="CT34" s="680"/>
      <c r="CU34" s="680"/>
      <c r="CV34" s="680"/>
      <c r="CW34" s="680"/>
      <c r="CX34" s="680"/>
      <c r="CY34" s="681"/>
      <c r="CZ34" s="684">
        <v>13.8</v>
      </c>
      <c r="DA34" s="713"/>
      <c r="DB34" s="713"/>
      <c r="DC34" s="717"/>
      <c r="DD34" s="688">
        <v>837170</v>
      </c>
      <c r="DE34" s="680"/>
      <c r="DF34" s="680"/>
      <c r="DG34" s="680"/>
      <c r="DH34" s="680"/>
      <c r="DI34" s="680"/>
      <c r="DJ34" s="680"/>
      <c r="DK34" s="681"/>
      <c r="DL34" s="688">
        <v>666526</v>
      </c>
      <c r="DM34" s="680"/>
      <c r="DN34" s="680"/>
      <c r="DO34" s="680"/>
      <c r="DP34" s="680"/>
      <c r="DQ34" s="680"/>
      <c r="DR34" s="680"/>
      <c r="DS34" s="680"/>
      <c r="DT34" s="680"/>
      <c r="DU34" s="680"/>
      <c r="DV34" s="681"/>
      <c r="DW34" s="684">
        <v>12.2</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798300</v>
      </c>
      <c r="S35" s="680"/>
      <c r="T35" s="680"/>
      <c r="U35" s="680"/>
      <c r="V35" s="680"/>
      <c r="W35" s="680"/>
      <c r="X35" s="680"/>
      <c r="Y35" s="681"/>
      <c r="Z35" s="682">
        <v>8.4</v>
      </c>
      <c r="AA35" s="682"/>
      <c r="AB35" s="682"/>
      <c r="AC35" s="682"/>
      <c r="AD35" s="683" t="s">
        <v>235</v>
      </c>
      <c r="AE35" s="683"/>
      <c r="AF35" s="683"/>
      <c r="AG35" s="683"/>
      <c r="AH35" s="683"/>
      <c r="AI35" s="683"/>
      <c r="AJ35" s="683"/>
      <c r="AK35" s="683"/>
      <c r="AL35" s="684" t="s">
        <v>173</v>
      </c>
      <c r="AM35" s="685"/>
      <c r="AN35" s="685"/>
      <c r="AO35" s="686"/>
      <c r="AP35" s="234"/>
      <c r="AQ35" s="752" t="s">
        <v>327</v>
      </c>
      <c r="AR35" s="753"/>
      <c r="AS35" s="753"/>
      <c r="AT35" s="753"/>
      <c r="AU35" s="753"/>
      <c r="AV35" s="753"/>
      <c r="AW35" s="753"/>
      <c r="AX35" s="753"/>
      <c r="AY35" s="754"/>
      <c r="AZ35" s="668">
        <v>1514962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65638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30630</v>
      </c>
      <c r="CS35" s="715"/>
      <c r="CT35" s="715"/>
      <c r="CU35" s="715"/>
      <c r="CV35" s="715"/>
      <c r="CW35" s="715"/>
      <c r="CX35" s="715"/>
      <c r="CY35" s="716"/>
      <c r="CZ35" s="684">
        <v>0.3</v>
      </c>
      <c r="DA35" s="713"/>
      <c r="DB35" s="713"/>
      <c r="DC35" s="717"/>
      <c r="DD35" s="688">
        <v>16358</v>
      </c>
      <c r="DE35" s="715"/>
      <c r="DF35" s="715"/>
      <c r="DG35" s="715"/>
      <c r="DH35" s="715"/>
      <c r="DI35" s="715"/>
      <c r="DJ35" s="715"/>
      <c r="DK35" s="716"/>
      <c r="DL35" s="688">
        <v>16358</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235</v>
      </c>
      <c r="AA36" s="682"/>
      <c r="AB36" s="682"/>
      <c r="AC36" s="682"/>
      <c r="AD36" s="683" t="s">
        <v>173</v>
      </c>
      <c r="AE36" s="683"/>
      <c r="AF36" s="683"/>
      <c r="AG36" s="683"/>
      <c r="AH36" s="683"/>
      <c r="AI36" s="683"/>
      <c r="AJ36" s="683"/>
      <c r="AK36" s="683"/>
      <c r="AL36" s="684" t="s">
        <v>173</v>
      </c>
      <c r="AM36" s="685"/>
      <c r="AN36" s="685"/>
      <c r="AO36" s="686"/>
      <c r="AQ36" s="756" t="s">
        <v>331</v>
      </c>
      <c r="AR36" s="757"/>
      <c r="AS36" s="757"/>
      <c r="AT36" s="757"/>
      <c r="AU36" s="757"/>
      <c r="AV36" s="757"/>
      <c r="AW36" s="757"/>
      <c r="AX36" s="757"/>
      <c r="AY36" s="758"/>
      <c r="AZ36" s="679">
        <v>914317</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60630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1204653</v>
      </c>
      <c r="CS36" s="680"/>
      <c r="CT36" s="680"/>
      <c r="CU36" s="680"/>
      <c r="CV36" s="680"/>
      <c r="CW36" s="680"/>
      <c r="CX36" s="680"/>
      <c r="CY36" s="681"/>
      <c r="CZ36" s="684">
        <v>13.3</v>
      </c>
      <c r="DA36" s="713"/>
      <c r="DB36" s="713"/>
      <c r="DC36" s="717"/>
      <c r="DD36" s="688">
        <v>610142</v>
      </c>
      <c r="DE36" s="680"/>
      <c r="DF36" s="680"/>
      <c r="DG36" s="680"/>
      <c r="DH36" s="680"/>
      <c r="DI36" s="680"/>
      <c r="DJ36" s="680"/>
      <c r="DK36" s="681"/>
      <c r="DL36" s="688">
        <v>468476</v>
      </c>
      <c r="DM36" s="680"/>
      <c r="DN36" s="680"/>
      <c r="DO36" s="680"/>
      <c r="DP36" s="680"/>
      <c r="DQ36" s="680"/>
      <c r="DR36" s="680"/>
      <c r="DS36" s="680"/>
      <c r="DT36" s="680"/>
      <c r="DU36" s="680"/>
      <c r="DV36" s="681"/>
      <c r="DW36" s="684">
        <v>8.6</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233500</v>
      </c>
      <c r="S37" s="680"/>
      <c r="T37" s="680"/>
      <c r="U37" s="680"/>
      <c r="V37" s="680"/>
      <c r="W37" s="680"/>
      <c r="X37" s="680"/>
      <c r="Y37" s="681"/>
      <c r="Z37" s="682">
        <v>2.5</v>
      </c>
      <c r="AA37" s="682"/>
      <c r="AB37" s="682"/>
      <c r="AC37" s="682"/>
      <c r="AD37" s="683" t="s">
        <v>173</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12932</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2293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292923</v>
      </c>
      <c r="CS37" s="715"/>
      <c r="CT37" s="715"/>
      <c r="CU37" s="715"/>
      <c r="CV37" s="715"/>
      <c r="CW37" s="715"/>
      <c r="CX37" s="715"/>
      <c r="CY37" s="716"/>
      <c r="CZ37" s="684">
        <v>3.2</v>
      </c>
      <c r="DA37" s="713"/>
      <c r="DB37" s="713"/>
      <c r="DC37" s="717"/>
      <c r="DD37" s="688">
        <v>286005</v>
      </c>
      <c r="DE37" s="715"/>
      <c r="DF37" s="715"/>
      <c r="DG37" s="715"/>
      <c r="DH37" s="715"/>
      <c r="DI37" s="715"/>
      <c r="DJ37" s="715"/>
      <c r="DK37" s="716"/>
      <c r="DL37" s="688">
        <v>286005</v>
      </c>
      <c r="DM37" s="715"/>
      <c r="DN37" s="715"/>
      <c r="DO37" s="715"/>
      <c r="DP37" s="715"/>
      <c r="DQ37" s="715"/>
      <c r="DR37" s="715"/>
      <c r="DS37" s="715"/>
      <c r="DT37" s="715"/>
      <c r="DU37" s="715"/>
      <c r="DV37" s="716"/>
      <c r="DW37" s="684">
        <v>5.2</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9480720</v>
      </c>
      <c r="S38" s="760"/>
      <c r="T38" s="760"/>
      <c r="U38" s="760"/>
      <c r="V38" s="760"/>
      <c r="W38" s="760"/>
      <c r="X38" s="760"/>
      <c r="Y38" s="761"/>
      <c r="Z38" s="762">
        <v>100</v>
      </c>
      <c r="AA38" s="762"/>
      <c r="AB38" s="762"/>
      <c r="AC38" s="762"/>
      <c r="AD38" s="763">
        <v>5245078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2688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4042</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1512274</v>
      </c>
      <c r="CS38" s="680"/>
      <c r="CT38" s="680"/>
      <c r="CU38" s="680"/>
      <c r="CV38" s="680"/>
      <c r="CW38" s="680"/>
      <c r="CX38" s="680"/>
      <c r="CY38" s="681"/>
      <c r="CZ38" s="684">
        <v>16.7</v>
      </c>
      <c r="DA38" s="713"/>
      <c r="DB38" s="713"/>
      <c r="DC38" s="717"/>
      <c r="DD38" s="688">
        <v>1381357</v>
      </c>
      <c r="DE38" s="680"/>
      <c r="DF38" s="680"/>
      <c r="DG38" s="680"/>
      <c r="DH38" s="680"/>
      <c r="DI38" s="680"/>
      <c r="DJ38" s="680"/>
      <c r="DK38" s="681"/>
      <c r="DL38" s="688">
        <v>1338834</v>
      </c>
      <c r="DM38" s="680"/>
      <c r="DN38" s="680"/>
      <c r="DO38" s="680"/>
      <c r="DP38" s="680"/>
      <c r="DQ38" s="680"/>
      <c r="DR38" s="680"/>
      <c r="DS38" s="680"/>
      <c r="DT38" s="680"/>
      <c r="DU38" s="680"/>
      <c r="DV38" s="681"/>
      <c r="DW38" s="684">
        <v>24.4</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173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114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309080</v>
      </c>
      <c r="CS39" s="715"/>
      <c r="CT39" s="715"/>
      <c r="CU39" s="715"/>
      <c r="CV39" s="715"/>
      <c r="CW39" s="715"/>
      <c r="CX39" s="715"/>
      <c r="CY39" s="716"/>
      <c r="CZ39" s="684">
        <v>3.4</v>
      </c>
      <c r="DA39" s="713"/>
      <c r="DB39" s="713"/>
      <c r="DC39" s="717"/>
      <c r="DD39" s="688">
        <v>119211</v>
      </c>
      <c r="DE39" s="715"/>
      <c r="DF39" s="715"/>
      <c r="DG39" s="715"/>
      <c r="DH39" s="715"/>
      <c r="DI39" s="715"/>
      <c r="DJ39" s="715"/>
      <c r="DK39" s="716"/>
      <c r="DL39" s="688" t="s">
        <v>235</v>
      </c>
      <c r="DM39" s="715"/>
      <c r="DN39" s="715"/>
      <c r="DO39" s="715"/>
      <c r="DP39" s="715"/>
      <c r="DQ39" s="715"/>
      <c r="DR39" s="715"/>
      <c r="DS39" s="715"/>
      <c r="DT39" s="715"/>
      <c r="DU39" s="715"/>
      <c r="DV39" s="716"/>
      <c r="DW39" s="684" t="s">
        <v>173</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134117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14851</v>
      </c>
      <c r="CS40" s="680"/>
      <c r="CT40" s="680"/>
      <c r="CU40" s="680"/>
      <c r="CV40" s="680"/>
      <c r="CW40" s="680"/>
      <c r="CX40" s="680"/>
      <c r="CY40" s="681"/>
      <c r="CZ40" s="684">
        <v>0.2</v>
      </c>
      <c r="DA40" s="713"/>
      <c r="DB40" s="713"/>
      <c r="DC40" s="717"/>
      <c r="DD40" s="688" t="s">
        <v>235</v>
      </c>
      <c r="DE40" s="680"/>
      <c r="DF40" s="680"/>
      <c r="DG40" s="680"/>
      <c r="DH40" s="680"/>
      <c r="DI40" s="680"/>
      <c r="DJ40" s="680"/>
      <c r="DK40" s="681"/>
      <c r="DL40" s="688" t="s">
        <v>235</v>
      </c>
      <c r="DM40" s="680"/>
      <c r="DN40" s="680"/>
      <c r="DO40" s="680"/>
      <c r="DP40" s="680"/>
      <c r="DQ40" s="680"/>
      <c r="DR40" s="680"/>
      <c r="DS40" s="680"/>
      <c r="DT40" s="680"/>
      <c r="DU40" s="680"/>
      <c r="DV40" s="681"/>
      <c r="DW40" s="684" t="s">
        <v>173</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450908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1014377</v>
      </c>
      <c r="CS42" s="680"/>
      <c r="CT42" s="680"/>
      <c r="CU42" s="680"/>
      <c r="CV42" s="680"/>
      <c r="CW42" s="680"/>
      <c r="CX42" s="680"/>
      <c r="CY42" s="681"/>
      <c r="CZ42" s="684">
        <v>11.2</v>
      </c>
      <c r="DA42" s="685"/>
      <c r="DB42" s="685"/>
      <c r="DC42" s="780"/>
      <c r="DD42" s="688">
        <v>135029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26098</v>
      </c>
      <c r="CS43" s="715"/>
      <c r="CT43" s="715"/>
      <c r="CU43" s="715"/>
      <c r="CV43" s="715"/>
      <c r="CW43" s="715"/>
      <c r="CX43" s="715"/>
      <c r="CY43" s="716"/>
      <c r="CZ43" s="684">
        <v>0.3</v>
      </c>
      <c r="DA43" s="713"/>
      <c r="DB43" s="713"/>
      <c r="DC43" s="717"/>
      <c r="DD43" s="688">
        <v>20945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969657</v>
      </c>
      <c r="CS44" s="680"/>
      <c r="CT44" s="680"/>
      <c r="CU44" s="680"/>
      <c r="CV44" s="680"/>
      <c r="CW44" s="680"/>
      <c r="CX44" s="680"/>
      <c r="CY44" s="681"/>
      <c r="CZ44" s="684">
        <v>10.7</v>
      </c>
      <c r="DA44" s="685"/>
      <c r="DB44" s="685"/>
      <c r="DC44" s="780"/>
      <c r="DD44" s="688">
        <v>126529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473829</v>
      </c>
      <c r="CS45" s="715"/>
      <c r="CT45" s="715"/>
      <c r="CU45" s="715"/>
      <c r="CV45" s="715"/>
      <c r="CW45" s="715"/>
      <c r="CX45" s="715"/>
      <c r="CY45" s="716"/>
      <c r="CZ45" s="684">
        <v>5.2</v>
      </c>
      <c r="DA45" s="713"/>
      <c r="DB45" s="713"/>
      <c r="DC45" s="717"/>
      <c r="DD45" s="688">
        <v>20983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495828</v>
      </c>
      <c r="CS46" s="680"/>
      <c r="CT46" s="680"/>
      <c r="CU46" s="680"/>
      <c r="CV46" s="680"/>
      <c r="CW46" s="680"/>
      <c r="CX46" s="680"/>
      <c r="CY46" s="681"/>
      <c r="CZ46" s="684">
        <v>5.5</v>
      </c>
      <c r="DA46" s="685"/>
      <c r="DB46" s="685"/>
      <c r="DC46" s="780"/>
      <c r="DD46" s="688">
        <v>105546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44720</v>
      </c>
      <c r="CS47" s="715"/>
      <c r="CT47" s="715"/>
      <c r="CU47" s="715"/>
      <c r="CV47" s="715"/>
      <c r="CW47" s="715"/>
      <c r="CX47" s="715"/>
      <c r="CY47" s="716"/>
      <c r="CZ47" s="684">
        <v>0.5</v>
      </c>
      <c r="DA47" s="713"/>
      <c r="DB47" s="713"/>
      <c r="DC47" s="717"/>
      <c r="DD47" s="688">
        <v>8500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9039847</v>
      </c>
      <c r="CS49" s="749"/>
      <c r="CT49" s="749"/>
      <c r="CU49" s="749"/>
      <c r="CV49" s="749"/>
      <c r="CW49" s="749"/>
      <c r="CX49" s="749"/>
      <c r="CY49" s="781"/>
      <c r="CZ49" s="764">
        <v>100</v>
      </c>
      <c r="DA49" s="782"/>
      <c r="DB49" s="782"/>
      <c r="DC49" s="783"/>
      <c r="DD49" s="784">
        <v>5814844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5jRHLq1drWtKtAwK+EKosrJaCjahuS+mxMWsSp79y8n4z/BocGGsTJM2/g5Ui1MMHjmi1W9tOVOS/HPVuwH6g==" saltValue="YCekr656SEcZ7Ec5Djlt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9316</v>
      </c>
      <c r="R7" s="815"/>
      <c r="S7" s="815"/>
      <c r="T7" s="815"/>
      <c r="U7" s="815"/>
      <c r="V7" s="815">
        <v>9045</v>
      </c>
      <c r="W7" s="815"/>
      <c r="X7" s="815"/>
      <c r="Y7" s="815"/>
      <c r="Z7" s="815"/>
      <c r="AA7" s="815">
        <v>271</v>
      </c>
      <c r="AB7" s="815"/>
      <c r="AC7" s="815"/>
      <c r="AD7" s="815"/>
      <c r="AE7" s="816"/>
      <c r="AF7" s="817">
        <v>271</v>
      </c>
      <c r="AG7" s="818"/>
      <c r="AH7" s="818"/>
      <c r="AI7" s="818"/>
      <c r="AJ7" s="819"/>
      <c r="AK7" s="854">
        <v>192</v>
      </c>
      <c r="AL7" s="855"/>
      <c r="AM7" s="855"/>
      <c r="AN7" s="855"/>
      <c r="AO7" s="855"/>
      <c r="AP7" s="855">
        <v>7417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1</v>
      </c>
      <c r="CI7" s="852"/>
      <c r="CJ7" s="852"/>
      <c r="CK7" s="852"/>
      <c r="CL7" s="853"/>
      <c r="CM7" s="851">
        <v>9</v>
      </c>
      <c r="CN7" s="852"/>
      <c r="CO7" s="852"/>
      <c r="CP7" s="852"/>
      <c r="CQ7" s="853"/>
      <c r="CR7" s="851">
        <v>5</v>
      </c>
      <c r="CS7" s="852"/>
      <c r="CT7" s="852"/>
      <c r="CU7" s="852"/>
      <c r="CV7" s="853"/>
      <c r="CW7" s="851" t="s">
        <v>594</v>
      </c>
      <c r="CX7" s="852"/>
      <c r="CY7" s="852"/>
      <c r="CZ7" s="852"/>
      <c r="DA7" s="853"/>
      <c r="DB7" s="851" t="s">
        <v>593</v>
      </c>
      <c r="DC7" s="852"/>
      <c r="DD7" s="852"/>
      <c r="DE7" s="852"/>
      <c r="DF7" s="853"/>
      <c r="DG7" s="851" t="s">
        <v>593</v>
      </c>
      <c r="DH7" s="852"/>
      <c r="DI7" s="852"/>
      <c r="DJ7" s="852"/>
      <c r="DK7" s="853"/>
      <c r="DL7" s="851" t="s">
        <v>593</v>
      </c>
      <c r="DM7" s="852"/>
      <c r="DN7" s="852"/>
      <c r="DO7" s="852"/>
      <c r="DP7" s="853"/>
      <c r="DQ7" s="851" t="s">
        <v>593</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3</v>
      </c>
      <c r="R8" s="839"/>
      <c r="S8" s="839"/>
      <c r="T8" s="839"/>
      <c r="U8" s="839"/>
      <c r="V8" s="839">
        <v>35</v>
      </c>
      <c r="W8" s="839"/>
      <c r="X8" s="839"/>
      <c r="Y8" s="839"/>
      <c r="Z8" s="839"/>
      <c r="AA8" s="839">
        <v>-32</v>
      </c>
      <c r="AB8" s="839"/>
      <c r="AC8" s="839"/>
      <c r="AD8" s="839"/>
      <c r="AE8" s="840"/>
      <c r="AF8" s="841">
        <v>-32</v>
      </c>
      <c r="AG8" s="842"/>
      <c r="AH8" s="842"/>
      <c r="AI8" s="842"/>
      <c r="AJ8" s="843"/>
      <c r="AK8" s="844">
        <v>1</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-12</v>
      </c>
      <c r="CI8" s="862"/>
      <c r="CJ8" s="862"/>
      <c r="CK8" s="862"/>
      <c r="CL8" s="863"/>
      <c r="CM8" s="861">
        <v>87</v>
      </c>
      <c r="CN8" s="862"/>
      <c r="CO8" s="862"/>
      <c r="CP8" s="862"/>
      <c r="CQ8" s="863"/>
      <c r="CR8" s="861">
        <v>15</v>
      </c>
      <c r="CS8" s="862"/>
      <c r="CT8" s="862"/>
      <c r="CU8" s="862"/>
      <c r="CV8" s="863"/>
      <c r="CW8" s="861">
        <v>8</v>
      </c>
      <c r="CX8" s="862"/>
      <c r="CY8" s="862"/>
      <c r="CZ8" s="862"/>
      <c r="DA8" s="863"/>
      <c r="DB8" s="861" t="s">
        <v>593</v>
      </c>
      <c r="DC8" s="862"/>
      <c r="DD8" s="862"/>
      <c r="DE8" s="862"/>
      <c r="DF8" s="863"/>
      <c r="DG8" s="861" t="s">
        <v>593</v>
      </c>
      <c r="DH8" s="862"/>
      <c r="DI8" s="862"/>
      <c r="DJ8" s="862"/>
      <c r="DK8" s="863"/>
      <c r="DL8" s="861" t="s">
        <v>593</v>
      </c>
      <c r="DM8" s="862"/>
      <c r="DN8" s="862"/>
      <c r="DO8" s="862"/>
      <c r="DP8" s="863"/>
      <c r="DQ8" s="861" t="s">
        <v>593</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239</v>
      </c>
      <c r="AG23" s="874"/>
      <c r="AH23" s="874"/>
      <c r="AI23" s="874"/>
      <c r="AJ23" s="877"/>
      <c r="AK23" s="878"/>
      <c r="AL23" s="879"/>
      <c r="AM23" s="879"/>
      <c r="AN23" s="879"/>
      <c r="AO23" s="879"/>
      <c r="AP23" s="874"/>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1922</v>
      </c>
      <c r="R28" s="903"/>
      <c r="S28" s="903"/>
      <c r="T28" s="903"/>
      <c r="U28" s="903"/>
      <c r="V28" s="903">
        <v>1856</v>
      </c>
      <c r="W28" s="903"/>
      <c r="X28" s="903"/>
      <c r="Y28" s="903"/>
      <c r="Z28" s="903"/>
      <c r="AA28" s="903">
        <f>Q28-V28</f>
        <v>66</v>
      </c>
      <c r="AB28" s="903"/>
      <c r="AC28" s="903"/>
      <c r="AD28" s="903"/>
      <c r="AE28" s="904"/>
      <c r="AF28" s="905">
        <v>66</v>
      </c>
      <c r="AG28" s="903"/>
      <c r="AH28" s="903"/>
      <c r="AI28" s="903"/>
      <c r="AJ28" s="906"/>
      <c r="AK28" s="907"/>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1645</v>
      </c>
      <c r="R29" s="839"/>
      <c r="S29" s="839"/>
      <c r="T29" s="839"/>
      <c r="U29" s="839"/>
      <c r="V29" s="839">
        <v>1602</v>
      </c>
      <c r="W29" s="839"/>
      <c r="X29" s="839"/>
      <c r="Y29" s="839"/>
      <c r="Z29" s="839"/>
      <c r="AA29" s="839">
        <v>43</v>
      </c>
      <c r="AB29" s="839"/>
      <c r="AC29" s="839"/>
      <c r="AD29" s="839"/>
      <c r="AE29" s="840"/>
      <c r="AF29" s="841">
        <v>43</v>
      </c>
      <c r="AG29" s="842"/>
      <c r="AH29" s="842"/>
      <c r="AI29" s="842"/>
      <c r="AJ29" s="843"/>
      <c r="AK29" s="910"/>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165</v>
      </c>
      <c r="R30" s="839"/>
      <c r="S30" s="839"/>
      <c r="T30" s="839"/>
      <c r="U30" s="839"/>
      <c r="V30" s="839">
        <v>164</v>
      </c>
      <c r="W30" s="839"/>
      <c r="X30" s="839"/>
      <c r="Y30" s="839"/>
      <c r="Z30" s="839"/>
      <c r="AA30" s="839">
        <v>1</v>
      </c>
      <c r="AB30" s="839"/>
      <c r="AC30" s="839"/>
      <c r="AD30" s="839"/>
      <c r="AE30" s="840"/>
      <c r="AF30" s="841">
        <v>1</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268</v>
      </c>
      <c r="R31" s="839"/>
      <c r="S31" s="839"/>
      <c r="T31" s="839"/>
      <c r="U31" s="839"/>
      <c r="V31" s="839">
        <v>215</v>
      </c>
      <c r="W31" s="839"/>
      <c r="X31" s="839"/>
      <c r="Y31" s="839"/>
      <c r="Z31" s="839"/>
      <c r="AA31" s="839">
        <v>53</v>
      </c>
      <c r="AB31" s="839"/>
      <c r="AC31" s="839"/>
      <c r="AD31" s="839"/>
      <c r="AE31" s="840"/>
      <c r="AF31" s="841">
        <v>159</v>
      </c>
      <c r="AG31" s="842"/>
      <c r="AH31" s="842"/>
      <c r="AI31" s="842"/>
      <c r="AJ31" s="843"/>
      <c r="AK31" s="910">
        <v>3</v>
      </c>
      <c r="AL31" s="911"/>
      <c r="AM31" s="911"/>
      <c r="AN31" s="911"/>
      <c r="AO31" s="911"/>
      <c r="AP31" s="911">
        <v>989</v>
      </c>
      <c r="AQ31" s="911"/>
      <c r="AR31" s="911"/>
      <c r="AS31" s="911"/>
      <c r="AT31" s="911"/>
      <c r="AU31" s="911">
        <v>14</v>
      </c>
      <c r="AV31" s="911"/>
      <c r="AW31" s="911"/>
      <c r="AX31" s="911"/>
      <c r="AY31" s="911"/>
      <c r="AZ31" s="912"/>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1481</v>
      </c>
      <c r="R32" s="839"/>
      <c r="S32" s="839"/>
      <c r="T32" s="839"/>
      <c r="U32" s="839"/>
      <c r="V32" s="839">
        <v>1322</v>
      </c>
      <c r="W32" s="839"/>
      <c r="X32" s="839"/>
      <c r="Y32" s="839"/>
      <c r="Z32" s="839"/>
      <c r="AA32" s="839">
        <v>159</v>
      </c>
      <c r="AB32" s="839"/>
      <c r="AC32" s="839"/>
      <c r="AD32" s="839"/>
      <c r="AE32" s="840"/>
      <c r="AF32" s="841">
        <v>159</v>
      </c>
      <c r="AG32" s="842"/>
      <c r="AH32" s="842"/>
      <c r="AI32" s="842"/>
      <c r="AJ32" s="843"/>
      <c r="AK32" s="910">
        <v>901</v>
      </c>
      <c r="AL32" s="911"/>
      <c r="AM32" s="911"/>
      <c r="AN32" s="911"/>
      <c r="AO32" s="911"/>
      <c r="AP32" s="911">
        <v>9570</v>
      </c>
      <c r="AQ32" s="911"/>
      <c r="AR32" s="911"/>
      <c r="AS32" s="911"/>
      <c r="AT32" s="911"/>
      <c r="AU32" s="911">
        <v>8622</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15</v>
      </c>
      <c r="R33" s="839"/>
      <c r="S33" s="839"/>
      <c r="T33" s="839"/>
      <c r="U33" s="839"/>
      <c r="V33" s="839">
        <v>15</v>
      </c>
      <c r="W33" s="839"/>
      <c r="X33" s="839"/>
      <c r="Y33" s="839"/>
      <c r="Z33" s="839"/>
      <c r="AA33" s="839" t="s">
        <v>592</v>
      </c>
      <c r="AB33" s="839"/>
      <c r="AC33" s="839"/>
      <c r="AD33" s="839"/>
      <c r="AE33" s="840"/>
      <c r="AF33" s="841" t="s">
        <v>408</v>
      </c>
      <c r="AG33" s="842"/>
      <c r="AH33" s="842"/>
      <c r="AI33" s="842"/>
      <c r="AJ33" s="843"/>
      <c r="AK33" s="910">
        <v>9</v>
      </c>
      <c r="AL33" s="911"/>
      <c r="AM33" s="911"/>
      <c r="AN33" s="911"/>
      <c r="AO33" s="911"/>
      <c r="AP33" s="911">
        <v>60</v>
      </c>
      <c r="AQ33" s="911"/>
      <c r="AR33" s="911"/>
      <c r="AS33" s="911"/>
      <c r="AT33" s="911"/>
      <c r="AU33" s="911">
        <v>51</v>
      </c>
      <c r="AV33" s="911"/>
      <c r="AW33" s="911"/>
      <c r="AX33" s="911"/>
      <c r="AY33" s="911"/>
      <c r="AZ33" s="912"/>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7</v>
      </c>
      <c r="R34" s="839"/>
      <c r="S34" s="839"/>
      <c r="T34" s="839"/>
      <c r="U34" s="839"/>
      <c r="V34" s="839">
        <v>7</v>
      </c>
      <c r="W34" s="839"/>
      <c r="X34" s="839"/>
      <c r="Y34" s="839"/>
      <c r="Z34" s="839"/>
      <c r="AA34" s="839" t="s">
        <v>592</v>
      </c>
      <c r="AB34" s="839"/>
      <c r="AC34" s="839"/>
      <c r="AD34" s="839"/>
      <c r="AE34" s="840"/>
      <c r="AF34" s="841" t="s">
        <v>408</v>
      </c>
      <c r="AG34" s="842"/>
      <c r="AH34" s="842"/>
      <c r="AI34" s="842"/>
      <c r="AJ34" s="843"/>
      <c r="AK34" s="910">
        <v>4</v>
      </c>
      <c r="AL34" s="911"/>
      <c r="AM34" s="911"/>
      <c r="AN34" s="911"/>
      <c r="AO34" s="911"/>
      <c r="AP34" s="911">
        <v>41</v>
      </c>
      <c r="AQ34" s="911"/>
      <c r="AR34" s="911"/>
      <c r="AS34" s="911"/>
      <c r="AT34" s="911"/>
      <c r="AU34" s="911">
        <v>15</v>
      </c>
      <c r="AV34" s="911"/>
      <c r="AW34" s="911"/>
      <c r="AX34" s="911"/>
      <c r="AY34" s="911"/>
      <c r="AZ34" s="912"/>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470</v>
      </c>
      <c r="R35" s="839"/>
      <c r="S35" s="839"/>
      <c r="T35" s="839"/>
      <c r="U35" s="839"/>
      <c r="V35" s="839">
        <v>383</v>
      </c>
      <c r="W35" s="839"/>
      <c r="X35" s="839"/>
      <c r="Y35" s="839"/>
      <c r="Z35" s="839"/>
      <c r="AA35" s="839">
        <v>87</v>
      </c>
      <c r="AB35" s="839"/>
      <c r="AC35" s="839"/>
      <c r="AD35" s="839"/>
      <c r="AE35" s="840"/>
      <c r="AF35" s="841">
        <v>87</v>
      </c>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411</v>
      </c>
      <c r="C36" s="836"/>
      <c r="D36" s="836"/>
      <c r="E36" s="836"/>
      <c r="F36" s="836"/>
      <c r="G36" s="836"/>
      <c r="H36" s="836"/>
      <c r="I36" s="836"/>
      <c r="J36" s="836"/>
      <c r="K36" s="836"/>
      <c r="L36" s="836"/>
      <c r="M36" s="836"/>
      <c r="N36" s="836"/>
      <c r="O36" s="836"/>
      <c r="P36" s="837"/>
      <c r="Q36" s="838">
        <v>133</v>
      </c>
      <c r="R36" s="839"/>
      <c r="S36" s="839"/>
      <c r="T36" s="839"/>
      <c r="U36" s="839"/>
      <c r="V36" s="839">
        <v>121</v>
      </c>
      <c r="W36" s="839"/>
      <c r="X36" s="839"/>
      <c r="Y36" s="839"/>
      <c r="Z36" s="839"/>
      <c r="AA36" s="839">
        <v>12</v>
      </c>
      <c r="AB36" s="839"/>
      <c r="AC36" s="839"/>
      <c r="AD36" s="839"/>
      <c r="AE36" s="840"/>
      <c r="AF36" s="841">
        <v>12</v>
      </c>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t="s">
        <v>406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527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595</v>
      </c>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2882</v>
      </c>
      <c r="R69" s="911"/>
      <c r="S69" s="911"/>
      <c r="T69" s="911"/>
      <c r="U69" s="911"/>
      <c r="V69" s="911">
        <v>2735</v>
      </c>
      <c r="W69" s="911"/>
      <c r="X69" s="911"/>
      <c r="Y69" s="911"/>
      <c r="Z69" s="911"/>
      <c r="AA69" s="911">
        <v>147</v>
      </c>
      <c r="AB69" s="911"/>
      <c r="AC69" s="911"/>
      <c r="AD69" s="911"/>
      <c r="AE69" s="911"/>
      <c r="AF69" s="911">
        <v>4</v>
      </c>
      <c r="AG69" s="911"/>
      <c r="AH69" s="911"/>
      <c r="AI69" s="911"/>
      <c r="AJ69" s="911"/>
      <c r="AK69" s="911" t="s">
        <v>596</v>
      </c>
      <c r="AL69" s="911"/>
      <c r="AM69" s="911"/>
      <c r="AN69" s="911"/>
      <c r="AO69" s="911"/>
      <c r="AP69" s="911">
        <v>2363</v>
      </c>
      <c r="AQ69" s="911"/>
      <c r="AR69" s="911"/>
      <c r="AS69" s="911"/>
      <c r="AT69" s="911"/>
      <c r="AU69" s="911">
        <v>239</v>
      </c>
      <c r="AV69" s="911"/>
      <c r="AW69" s="911"/>
      <c r="AX69" s="911"/>
      <c r="AY69" s="911"/>
      <c r="AZ69" s="957" t="s">
        <v>597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48</v>
      </c>
      <c r="R70" s="911"/>
      <c r="S70" s="911"/>
      <c r="T70" s="911"/>
      <c r="U70" s="911"/>
      <c r="V70" s="911">
        <v>47</v>
      </c>
      <c r="W70" s="911"/>
      <c r="X70" s="911"/>
      <c r="Y70" s="911"/>
      <c r="Z70" s="911"/>
      <c r="AA70" s="911">
        <v>1</v>
      </c>
      <c r="AB70" s="911"/>
      <c r="AC70" s="911"/>
      <c r="AD70" s="911"/>
      <c r="AE70" s="911"/>
      <c r="AF70" s="911">
        <v>1</v>
      </c>
      <c r="AG70" s="911"/>
      <c r="AH70" s="911"/>
      <c r="AI70" s="911"/>
      <c r="AJ70" s="911"/>
      <c r="AK70" s="911">
        <v>3</v>
      </c>
      <c r="AL70" s="911"/>
      <c r="AM70" s="911"/>
      <c r="AN70" s="911"/>
      <c r="AO70" s="911"/>
      <c r="AP70" s="911"/>
      <c r="AQ70" s="911"/>
      <c r="AR70" s="911"/>
      <c r="AS70" s="911"/>
      <c r="AT70" s="911"/>
      <c r="AU70" s="911"/>
      <c r="AV70" s="911"/>
      <c r="AW70" s="911"/>
      <c r="AX70" s="911"/>
      <c r="AY70" s="911"/>
      <c r="AZ70" s="959" t="s">
        <v>598</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50</v>
      </c>
      <c r="R71" s="911"/>
      <c r="S71" s="911"/>
      <c r="T71" s="911"/>
      <c r="U71" s="911"/>
      <c r="V71" s="911">
        <v>50</v>
      </c>
      <c r="W71" s="911"/>
      <c r="X71" s="911"/>
      <c r="Y71" s="911"/>
      <c r="Z71" s="911"/>
      <c r="AA71" s="911" t="s">
        <v>596</v>
      </c>
      <c r="AB71" s="911"/>
      <c r="AC71" s="911"/>
      <c r="AD71" s="911"/>
      <c r="AE71" s="911"/>
      <c r="AF71" s="911" t="s">
        <v>596</v>
      </c>
      <c r="AG71" s="911"/>
      <c r="AH71" s="911"/>
      <c r="AI71" s="911"/>
      <c r="AJ71" s="911"/>
      <c r="AK71" s="911">
        <v>13</v>
      </c>
      <c r="AL71" s="911"/>
      <c r="AM71" s="911"/>
      <c r="AN71" s="911"/>
      <c r="AO71" s="911"/>
      <c r="AP71" s="911"/>
      <c r="AQ71" s="911"/>
      <c r="AR71" s="911"/>
      <c r="AS71" s="911"/>
      <c r="AT71" s="911"/>
      <c r="AU71" s="911"/>
      <c r="AV71" s="911"/>
      <c r="AW71" s="911"/>
      <c r="AX71" s="911"/>
      <c r="AY71" s="911"/>
      <c r="AZ71" s="959" t="s">
        <v>599</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478</v>
      </c>
      <c r="R72" s="911"/>
      <c r="S72" s="911"/>
      <c r="T72" s="911"/>
      <c r="U72" s="911"/>
      <c r="V72" s="911">
        <v>474</v>
      </c>
      <c r="W72" s="911"/>
      <c r="X72" s="911"/>
      <c r="Y72" s="911"/>
      <c r="Z72" s="911"/>
      <c r="AA72" s="911">
        <v>5</v>
      </c>
      <c r="AB72" s="911"/>
      <c r="AC72" s="911"/>
      <c r="AD72" s="911"/>
      <c r="AE72" s="911"/>
      <c r="AF72" s="911">
        <v>5</v>
      </c>
      <c r="AG72" s="911"/>
      <c r="AH72" s="911"/>
      <c r="AI72" s="911"/>
      <c r="AJ72" s="911"/>
      <c r="AK72" s="911">
        <v>74</v>
      </c>
      <c r="AL72" s="911"/>
      <c r="AM72" s="911"/>
      <c r="AN72" s="911"/>
      <c r="AO72" s="911"/>
      <c r="AP72" s="911"/>
      <c r="AQ72" s="911"/>
      <c r="AR72" s="911"/>
      <c r="AS72" s="911"/>
      <c r="AT72" s="911"/>
      <c r="AU72" s="911"/>
      <c r="AV72" s="911"/>
      <c r="AW72" s="911"/>
      <c r="AX72" s="911"/>
      <c r="AY72" s="911"/>
      <c r="AZ72" s="957" t="s">
        <v>597</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82604</v>
      </c>
      <c r="R73" s="911"/>
      <c r="S73" s="911"/>
      <c r="T73" s="911"/>
      <c r="U73" s="911"/>
      <c r="V73" s="911">
        <v>80670</v>
      </c>
      <c r="W73" s="911"/>
      <c r="X73" s="911"/>
      <c r="Y73" s="911"/>
      <c r="Z73" s="911"/>
      <c r="AA73" s="911">
        <v>1934</v>
      </c>
      <c r="AB73" s="911"/>
      <c r="AC73" s="911"/>
      <c r="AD73" s="911"/>
      <c r="AE73" s="911"/>
      <c r="AF73" s="911">
        <v>1934</v>
      </c>
      <c r="AG73" s="911"/>
      <c r="AH73" s="911"/>
      <c r="AI73" s="911"/>
      <c r="AJ73" s="911"/>
      <c r="AK73" s="911">
        <v>1037</v>
      </c>
      <c r="AL73" s="911"/>
      <c r="AM73" s="911"/>
      <c r="AN73" s="911"/>
      <c r="AO73" s="911"/>
      <c r="AP73" s="911"/>
      <c r="AQ73" s="911"/>
      <c r="AR73" s="911"/>
      <c r="AS73" s="911"/>
      <c r="AT73" s="911"/>
      <c r="AU73" s="911"/>
      <c r="AV73" s="911"/>
      <c r="AW73" s="911"/>
      <c r="AX73" s="911"/>
      <c r="AY73" s="911"/>
      <c r="AZ73" s="959" t="s">
        <v>600</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432</v>
      </c>
      <c r="AB109" s="976"/>
      <c r="AC109" s="976"/>
      <c r="AD109" s="976"/>
      <c r="AE109" s="977"/>
      <c r="AF109" s="975" t="s">
        <v>306</v>
      </c>
      <c r="AG109" s="976"/>
      <c r="AH109" s="976"/>
      <c r="AI109" s="976"/>
      <c r="AJ109" s="977"/>
      <c r="AK109" s="975" t="s">
        <v>305</v>
      </c>
      <c r="AL109" s="976"/>
      <c r="AM109" s="976"/>
      <c r="AN109" s="976"/>
      <c r="AO109" s="977"/>
      <c r="AP109" s="975" t="s">
        <v>433</v>
      </c>
      <c r="AQ109" s="976"/>
      <c r="AR109" s="976"/>
      <c r="AS109" s="976"/>
      <c r="AT109" s="978"/>
      <c r="AU109" s="995" t="s">
        <v>431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432</v>
      </c>
      <c r="BR109" s="976"/>
      <c r="BS109" s="976"/>
      <c r="BT109" s="976"/>
      <c r="BU109" s="977"/>
      <c r="BV109" s="975" t="s">
        <v>306</v>
      </c>
      <c r="BW109" s="976"/>
      <c r="BX109" s="976"/>
      <c r="BY109" s="976"/>
      <c r="BZ109" s="977"/>
      <c r="CA109" s="975" t="s">
        <v>305</v>
      </c>
      <c r="CB109" s="976"/>
      <c r="CC109" s="976"/>
      <c r="CD109" s="976"/>
      <c r="CE109" s="977"/>
      <c r="CF109" s="996" t="s">
        <v>433</v>
      </c>
      <c r="CG109" s="996"/>
      <c r="CH109" s="996"/>
      <c r="CI109" s="996"/>
      <c r="CJ109" s="996"/>
      <c r="CK109" s="975" t="s">
        <v>434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432</v>
      </c>
      <c r="DH109" s="976"/>
      <c r="DI109" s="976"/>
      <c r="DJ109" s="976"/>
      <c r="DK109" s="977"/>
      <c r="DL109" s="975" t="s">
        <v>306</v>
      </c>
      <c r="DM109" s="976"/>
      <c r="DN109" s="976"/>
      <c r="DO109" s="976"/>
      <c r="DP109" s="977"/>
      <c r="DQ109" s="975" t="s">
        <v>305</v>
      </c>
      <c r="DR109" s="976"/>
      <c r="DS109" s="976"/>
      <c r="DT109" s="976"/>
      <c r="DU109" s="977"/>
      <c r="DV109" s="975" t="s">
        <v>433</v>
      </c>
      <c r="DW109" s="976"/>
      <c r="DX109" s="976"/>
      <c r="DY109" s="976"/>
      <c r="DZ109" s="978"/>
    </row>
    <row r="110" spans="1:131" s="246" customFormat="1" ht="26.25" customHeight="1" x14ac:dyDescent="0.15">
      <c r="A110" s="979" t="s">
        <v>435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1019878</v>
      </c>
      <c r="AB110" s="983"/>
      <c r="AC110" s="983"/>
      <c r="AD110" s="983"/>
      <c r="AE110" s="984"/>
      <c r="AF110" s="985">
        <v>982160</v>
      </c>
      <c r="AG110" s="983"/>
      <c r="AH110" s="983"/>
      <c r="AI110" s="983"/>
      <c r="AJ110" s="984"/>
      <c r="AK110" s="985">
        <v>968198</v>
      </c>
      <c r="AL110" s="983"/>
      <c r="AM110" s="983"/>
      <c r="AN110" s="983"/>
      <c r="AO110" s="984"/>
      <c r="AP110" s="986">
        <v>23</v>
      </c>
      <c r="AQ110" s="987"/>
      <c r="AR110" s="987"/>
      <c r="AS110" s="987"/>
      <c r="AT110" s="988"/>
      <c r="AU110" s="989" t="s">
        <v>73</v>
      </c>
      <c r="AV110" s="990"/>
      <c r="AW110" s="990"/>
      <c r="AX110" s="990"/>
      <c r="AY110" s="990"/>
      <c r="AZ110" s="1031" t="s">
        <v>436</v>
      </c>
      <c r="BA110" s="980"/>
      <c r="BB110" s="980"/>
      <c r="BC110" s="980"/>
      <c r="BD110" s="980"/>
      <c r="BE110" s="980"/>
      <c r="BF110" s="980"/>
      <c r="BG110" s="980"/>
      <c r="BH110" s="980"/>
      <c r="BI110" s="980"/>
      <c r="BJ110" s="980"/>
      <c r="BK110" s="980"/>
      <c r="BL110" s="980"/>
      <c r="BM110" s="980"/>
      <c r="BN110" s="980"/>
      <c r="BO110" s="980"/>
      <c r="BP110" s="981"/>
      <c r="BQ110" s="1017">
        <v>6994549</v>
      </c>
      <c r="BR110" s="1018"/>
      <c r="BS110" s="1018"/>
      <c r="BT110" s="1018"/>
      <c r="BU110" s="1018"/>
      <c r="BV110" s="1018">
        <v>7517926</v>
      </c>
      <c r="BW110" s="1018"/>
      <c r="BX110" s="1018"/>
      <c r="BY110" s="1018"/>
      <c r="BZ110" s="1018"/>
      <c r="CA110" s="1018">
        <v>7405846</v>
      </c>
      <c r="CB110" s="1018"/>
      <c r="CC110" s="1018"/>
      <c r="CD110" s="1018"/>
      <c r="CE110" s="1018"/>
      <c r="CF110" s="1032">
        <v>176.2</v>
      </c>
      <c r="CG110" s="1033"/>
      <c r="CH110" s="1033"/>
      <c r="CI110" s="1033"/>
      <c r="CJ110" s="1033"/>
      <c r="CK110" s="1034" t="s">
        <v>437</v>
      </c>
      <c r="CL110" s="1035"/>
      <c r="CM110" s="1014" t="s">
        <v>438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439</v>
      </c>
      <c r="DH110" s="1018"/>
      <c r="DI110" s="1018"/>
      <c r="DJ110" s="1018"/>
      <c r="DK110" s="1018"/>
      <c r="DL110" s="1018" t="s">
        <v>439</v>
      </c>
      <c r="DM110" s="1018"/>
      <c r="DN110" s="1018"/>
      <c r="DO110" s="1018"/>
      <c r="DP110" s="1018"/>
      <c r="DQ110" s="1018" t="s">
        <v>439</v>
      </c>
      <c r="DR110" s="1018"/>
      <c r="DS110" s="1018"/>
      <c r="DT110" s="1018"/>
      <c r="DU110" s="1018"/>
      <c r="DV110" s="1019" t="s">
        <v>440</v>
      </c>
      <c r="DW110" s="1019"/>
      <c r="DX110" s="1019"/>
      <c r="DY110" s="1019"/>
      <c r="DZ110" s="1020"/>
    </row>
    <row r="111" spans="1:131" s="246" customFormat="1" ht="26.25" customHeight="1" x14ac:dyDescent="0.15">
      <c r="A111" s="1021" t="s">
        <v>441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439</v>
      </c>
      <c r="AB111" s="1025"/>
      <c r="AC111" s="1025"/>
      <c r="AD111" s="1025"/>
      <c r="AE111" s="1026"/>
      <c r="AF111" s="1027" t="s">
        <v>439</v>
      </c>
      <c r="AG111" s="1025"/>
      <c r="AH111" s="1025"/>
      <c r="AI111" s="1025"/>
      <c r="AJ111" s="1026"/>
      <c r="AK111" s="1027" t="s">
        <v>442</v>
      </c>
      <c r="AL111" s="1025"/>
      <c r="AM111" s="1025"/>
      <c r="AN111" s="1025"/>
      <c r="AO111" s="1026"/>
      <c r="AP111" s="1028" t="s">
        <v>442</v>
      </c>
      <c r="AQ111" s="1029"/>
      <c r="AR111" s="1029"/>
      <c r="AS111" s="1029"/>
      <c r="AT111" s="1030"/>
      <c r="AU111" s="991"/>
      <c r="AV111" s="992"/>
      <c r="AW111" s="992"/>
      <c r="AX111" s="992"/>
      <c r="AY111" s="992"/>
      <c r="AZ111" s="1040" t="s">
        <v>443</v>
      </c>
      <c r="BA111" s="1041"/>
      <c r="BB111" s="1041"/>
      <c r="BC111" s="1041"/>
      <c r="BD111" s="1041"/>
      <c r="BE111" s="1041"/>
      <c r="BF111" s="1041"/>
      <c r="BG111" s="1041"/>
      <c r="BH111" s="1041"/>
      <c r="BI111" s="1041"/>
      <c r="BJ111" s="1041"/>
      <c r="BK111" s="1041"/>
      <c r="BL111" s="1041"/>
      <c r="BM111" s="1041"/>
      <c r="BN111" s="1041"/>
      <c r="BO111" s="1041"/>
      <c r="BP111" s="1042"/>
      <c r="BQ111" s="1010">
        <v>270118</v>
      </c>
      <c r="BR111" s="1011"/>
      <c r="BS111" s="1011"/>
      <c r="BT111" s="1011"/>
      <c r="BU111" s="1011"/>
      <c r="BV111" s="1011">
        <v>15145</v>
      </c>
      <c r="BW111" s="1011"/>
      <c r="BX111" s="1011"/>
      <c r="BY111" s="1011"/>
      <c r="BZ111" s="1011"/>
      <c r="CA111" s="1011">
        <v>10691</v>
      </c>
      <c r="CB111" s="1011"/>
      <c r="CC111" s="1011"/>
      <c r="CD111" s="1011"/>
      <c r="CE111" s="1011"/>
      <c r="CF111" s="1005">
        <v>0.3</v>
      </c>
      <c r="CG111" s="1006"/>
      <c r="CH111" s="1006"/>
      <c r="CI111" s="1006"/>
      <c r="CJ111" s="1006"/>
      <c r="CK111" s="1036"/>
      <c r="CL111" s="1037"/>
      <c r="CM111" s="1007" t="s">
        <v>444</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442</v>
      </c>
      <c r="DH111" s="1011"/>
      <c r="DI111" s="1011"/>
      <c r="DJ111" s="1011"/>
      <c r="DK111" s="1011"/>
      <c r="DL111" s="1011" t="s">
        <v>439</v>
      </c>
      <c r="DM111" s="1011"/>
      <c r="DN111" s="1011"/>
      <c r="DO111" s="1011"/>
      <c r="DP111" s="1011"/>
      <c r="DQ111" s="1011" t="s">
        <v>439</v>
      </c>
      <c r="DR111" s="1011"/>
      <c r="DS111" s="1011"/>
      <c r="DT111" s="1011"/>
      <c r="DU111" s="1011"/>
      <c r="DV111" s="1012" t="s">
        <v>439</v>
      </c>
      <c r="DW111" s="1012"/>
      <c r="DX111" s="1012"/>
      <c r="DY111" s="1012"/>
      <c r="DZ111" s="1013"/>
    </row>
    <row r="112" spans="1:131" s="246" customFormat="1" ht="26.25" customHeight="1" x14ac:dyDescent="0.15">
      <c r="A112" s="1043" t="s">
        <v>445</v>
      </c>
      <c r="B112" s="1044"/>
      <c r="C112" s="1041" t="s">
        <v>446</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442</v>
      </c>
      <c r="AB112" s="1050"/>
      <c r="AC112" s="1050"/>
      <c r="AD112" s="1050"/>
      <c r="AE112" s="1051"/>
      <c r="AF112" s="1052" t="s">
        <v>442</v>
      </c>
      <c r="AG112" s="1050"/>
      <c r="AH112" s="1050"/>
      <c r="AI112" s="1050"/>
      <c r="AJ112" s="1051"/>
      <c r="AK112" s="1052" t="s">
        <v>442</v>
      </c>
      <c r="AL112" s="1050"/>
      <c r="AM112" s="1050"/>
      <c r="AN112" s="1050"/>
      <c r="AO112" s="1051"/>
      <c r="AP112" s="1053" t="s">
        <v>439</v>
      </c>
      <c r="AQ112" s="1054"/>
      <c r="AR112" s="1054"/>
      <c r="AS112" s="1054"/>
      <c r="AT112" s="1055"/>
      <c r="AU112" s="991"/>
      <c r="AV112" s="992"/>
      <c r="AW112" s="992"/>
      <c r="AX112" s="992"/>
      <c r="AY112" s="992"/>
      <c r="AZ112" s="1040" t="s">
        <v>447</v>
      </c>
      <c r="BA112" s="1041"/>
      <c r="BB112" s="1041"/>
      <c r="BC112" s="1041"/>
      <c r="BD112" s="1041"/>
      <c r="BE112" s="1041"/>
      <c r="BF112" s="1041"/>
      <c r="BG112" s="1041"/>
      <c r="BH112" s="1041"/>
      <c r="BI112" s="1041"/>
      <c r="BJ112" s="1041"/>
      <c r="BK112" s="1041"/>
      <c r="BL112" s="1041"/>
      <c r="BM112" s="1041"/>
      <c r="BN112" s="1041"/>
      <c r="BO112" s="1041"/>
      <c r="BP112" s="1042"/>
      <c r="BQ112" s="1010">
        <v>9174450</v>
      </c>
      <c r="BR112" s="1011"/>
      <c r="BS112" s="1011"/>
      <c r="BT112" s="1011"/>
      <c r="BU112" s="1011"/>
      <c r="BV112" s="1011">
        <v>8896080</v>
      </c>
      <c r="BW112" s="1011"/>
      <c r="BX112" s="1011"/>
      <c r="BY112" s="1011"/>
      <c r="BZ112" s="1011"/>
      <c r="CA112" s="1011">
        <v>8701538</v>
      </c>
      <c r="CB112" s="1011"/>
      <c r="CC112" s="1011"/>
      <c r="CD112" s="1011"/>
      <c r="CE112" s="1011"/>
      <c r="CF112" s="1005">
        <v>207</v>
      </c>
      <c r="CG112" s="1006"/>
      <c r="CH112" s="1006"/>
      <c r="CI112" s="1006"/>
      <c r="CJ112" s="1006"/>
      <c r="CK112" s="1036"/>
      <c r="CL112" s="1037"/>
      <c r="CM112" s="1007" t="s">
        <v>448</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442</v>
      </c>
      <c r="DH112" s="1011"/>
      <c r="DI112" s="1011"/>
      <c r="DJ112" s="1011"/>
      <c r="DK112" s="1011"/>
      <c r="DL112" s="1011" t="s">
        <v>439</v>
      </c>
      <c r="DM112" s="1011"/>
      <c r="DN112" s="1011"/>
      <c r="DO112" s="1011"/>
      <c r="DP112" s="1011"/>
      <c r="DQ112" s="1011" t="s">
        <v>439</v>
      </c>
      <c r="DR112" s="1011"/>
      <c r="DS112" s="1011"/>
      <c r="DT112" s="1011"/>
      <c r="DU112" s="1011"/>
      <c r="DV112" s="1012" t="s">
        <v>173</v>
      </c>
      <c r="DW112" s="1012"/>
      <c r="DX112" s="1012"/>
      <c r="DY112" s="1012"/>
      <c r="DZ112" s="1013"/>
    </row>
    <row r="113" spans="1:130" s="246" customFormat="1" ht="26.25" customHeight="1" x14ac:dyDescent="0.15">
      <c r="A113" s="1045"/>
      <c r="B113" s="1046"/>
      <c r="C113" s="1041" t="s">
        <v>449</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721873</v>
      </c>
      <c r="AB113" s="1025"/>
      <c r="AC113" s="1025"/>
      <c r="AD113" s="1025"/>
      <c r="AE113" s="1026"/>
      <c r="AF113" s="1027">
        <v>731256</v>
      </c>
      <c r="AG113" s="1025"/>
      <c r="AH113" s="1025"/>
      <c r="AI113" s="1025"/>
      <c r="AJ113" s="1026"/>
      <c r="AK113" s="1027">
        <v>802969</v>
      </c>
      <c r="AL113" s="1025"/>
      <c r="AM113" s="1025"/>
      <c r="AN113" s="1025"/>
      <c r="AO113" s="1026"/>
      <c r="AP113" s="1028">
        <v>19.100000000000001</v>
      </c>
      <c r="AQ113" s="1029"/>
      <c r="AR113" s="1029"/>
      <c r="AS113" s="1029"/>
      <c r="AT113" s="1030"/>
      <c r="AU113" s="991"/>
      <c r="AV113" s="992"/>
      <c r="AW113" s="992"/>
      <c r="AX113" s="992"/>
      <c r="AY113" s="992"/>
      <c r="AZ113" s="1040" t="s">
        <v>450</v>
      </c>
      <c r="BA113" s="1041"/>
      <c r="BB113" s="1041"/>
      <c r="BC113" s="1041"/>
      <c r="BD113" s="1041"/>
      <c r="BE113" s="1041"/>
      <c r="BF113" s="1041"/>
      <c r="BG113" s="1041"/>
      <c r="BH113" s="1041"/>
      <c r="BI113" s="1041"/>
      <c r="BJ113" s="1041"/>
      <c r="BK113" s="1041"/>
      <c r="BL113" s="1041"/>
      <c r="BM113" s="1041"/>
      <c r="BN113" s="1041"/>
      <c r="BO113" s="1041"/>
      <c r="BP113" s="1042"/>
      <c r="BQ113" s="1010">
        <v>260577</v>
      </c>
      <c r="BR113" s="1011"/>
      <c r="BS113" s="1011"/>
      <c r="BT113" s="1011"/>
      <c r="BU113" s="1011"/>
      <c r="BV113" s="1011">
        <v>238399</v>
      </c>
      <c r="BW113" s="1011"/>
      <c r="BX113" s="1011"/>
      <c r="BY113" s="1011"/>
      <c r="BZ113" s="1011"/>
      <c r="CA113" s="1011">
        <v>238706</v>
      </c>
      <c r="CB113" s="1011"/>
      <c r="CC113" s="1011"/>
      <c r="CD113" s="1011"/>
      <c r="CE113" s="1011"/>
      <c r="CF113" s="1005">
        <v>5.7</v>
      </c>
      <c r="CG113" s="1006"/>
      <c r="CH113" s="1006"/>
      <c r="CI113" s="1006"/>
      <c r="CJ113" s="1006"/>
      <c r="CK113" s="1036"/>
      <c r="CL113" s="1037"/>
      <c r="CM113" s="1007" t="s">
        <v>451</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442</v>
      </c>
      <c r="DH113" s="1050"/>
      <c r="DI113" s="1050"/>
      <c r="DJ113" s="1050"/>
      <c r="DK113" s="1051"/>
      <c r="DL113" s="1052" t="s">
        <v>439</v>
      </c>
      <c r="DM113" s="1050"/>
      <c r="DN113" s="1050"/>
      <c r="DO113" s="1050"/>
      <c r="DP113" s="1051"/>
      <c r="DQ113" s="1052" t="s">
        <v>439</v>
      </c>
      <c r="DR113" s="1050"/>
      <c r="DS113" s="1050"/>
      <c r="DT113" s="1050"/>
      <c r="DU113" s="1051"/>
      <c r="DV113" s="1053" t="s">
        <v>439</v>
      </c>
      <c r="DW113" s="1054"/>
      <c r="DX113" s="1054"/>
      <c r="DY113" s="1054"/>
      <c r="DZ113" s="1055"/>
    </row>
    <row r="114" spans="1:130" s="246" customFormat="1" ht="26.25" customHeight="1" x14ac:dyDescent="0.15">
      <c r="A114" s="1045"/>
      <c r="B114" s="1046"/>
      <c r="C114" s="1041" t="s">
        <v>452</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31923</v>
      </c>
      <c r="AB114" s="1050"/>
      <c r="AC114" s="1050"/>
      <c r="AD114" s="1050"/>
      <c r="AE114" s="1051"/>
      <c r="AF114" s="1052">
        <v>30794</v>
      </c>
      <c r="AG114" s="1050"/>
      <c r="AH114" s="1050"/>
      <c r="AI114" s="1050"/>
      <c r="AJ114" s="1051"/>
      <c r="AK114" s="1052">
        <v>17031</v>
      </c>
      <c r="AL114" s="1050"/>
      <c r="AM114" s="1050"/>
      <c r="AN114" s="1050"/>
      <c r="AO114" s="1051"/>
      <c r="AP114" s="1053">
        <v>0.4</v>
      </c>
      <c r="AQ114" s="1054"/>
      <c r="AR114" s="1054"/>
      <c r="AS114" s="1054"/>
      <c r="AT114" s="1055"/>
      <c r="AU114" s="991"/>
      <c r="AV114" s="992"/>
      <c r="AW114" s="992"/>
      <c r="AX114" s="992"/>
      <c r="AY114" s="992"/>
      <c r="AZ114" s="1040" t="s">
        <v>453</v>
      </c>
      <c r="BA114" s="1041"/>
      <c r="BB114" s="1041"/>
      <c r="BC114" s="1041"/>
      <c r="BD114" s="1041"/>
      <c r="BE114" s="1041"/>
      <c r="BF114" s="1041"/>
      <c r="BG114" s="1041"/>
      <c r="BH114" s="1041"/>
      <c r="BI114" s="1041"/>
      <c r="BJ114" s="1041"/>
      <c r="BK114" s="1041"/>
      <c r="BL114" s="1041"/>
      <c r="BM114" s="1041"/>
      <c r="BN114" s="1041"/>
      <c r="BO114" s="1041"/>
      <c r="BP114" s="1042"/>
      <c r="BQ114" s="1010">
        <v>857853</v>
      </c>
      <c r="BR114" s="1011"/>
      <c r="BS114" s="1011"/>
      <c r="BT114" s="1011"/>
      <c r="BU114" s="1011"/>
      <c r="BV114" s="1011">
        <v>844593</v>
      </c>
      <c r="BW114" s="1011"/>
      <c r="BX114" s="1011"/>
      <c r="BY114" s="1011"/>
      <c r="BZ114" s="1011"/>
      <c r="CA114" s="1011">
        <v>789876</v>
      </c>
      <c r="CB114" s="1011"/>
      <c r="CC114" s="1011"/>
      <c r="CD114" s="1011"/>
      <c r="CE114" s="1011"/>
      <c r="CF114" s="1005">
        <v>18.8</v>
      </c>
      <c r="CG114" s="1006"/>
      <c r="CH114" s="1006"/>
      <c r="CI114" s="1006"/>
      <c r="CJ114" s="1006"/>
      <c r="CK114" s="1036"/>
      <c r="CL114" s="1037"/>
      <c r="CM114" s="1007" t="s">
        <v>454</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439</v>
      </c>
      <c r="DH114" s="1050"/>
      <c r="DI114" s="1050"/>
      <c r="DJ114" s="1050"/>
      <c r="DK114" s="1051"/>
      <c r="DL114" s="1052" t="s">
        <v>442</v>
      </c>
      <c r="DM114" s="1050"/>
      <c r="DN114" s="1050"/>
      <c r="DO114" s="1050"/>
      <c r="DP114" s="1051"/>
      <c r="DQ114" s="1052" t="s">
        <v>439</v>
      </c>
      <c r="DR114" s="1050"/>
      <c r="DS114" s="1050"/>
      <c r="DT114" s="1050"/>
      <c r="DU114" s="1051"/>
      <c r="DV114" s="1053" t="s">
        <v>442</v>
      </c>
      <c r="DW114" s="1054"/>
      <c r="DX114" s="1054"/>
      <c r="DY114" s="1054"/>
      <c r="DZ114" s="1055"/>
    </row>
    <row r="115" spans="1:130" s="246" customFormat="1" ht="26.25" customHeight="1" x14ac:dyDescent="0.15">
      <c r="A115" s="1045"/>
      <c r="B115" s="1046"/>
      <c r="C115" s="1041" t="s">
        <v>455</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8775</v>
      </c>
      <c r="AB115" s="1025"/>
      <c r="AC115" s="1025"/>
      <c r="AD115" s="1025"/>
      <c r="AE115" s="1026"/>
      <c r="AF115" s="1027">
        <v>6732</v>
      </c>
      <c r="AG115" s="1025"/>
      <c r="AH115" s="1025"/>
      <c r="AI115" s="1025"/>
      <c r="AJ115" s="1026"/>
      <c r="AK115" s="1027">
        <v>4454</v>
      </c>
      <c r="AL115" s="1025"/>
      <c r="AM115" s="1025"/>
      <c r="AN115" s="1025"/>
      <c r="AO115" s="1026"/>
      <c r="AP115" s="1028">
        <v>0.1</v>
      </c>
      <c r="AQ115" s="1029"/>
      <c r="AR115" s="1029"/>
      <c r="AS115" s="1029"/>
      <c r="AT115" s="1030"/>
      <c r="AU115" s="991"/>
      <c r="AV115" s="992"/>
      <c r="AW115" s="992"/>
      <c r="AX115" s="992"/>
      <c r="AY115" s="992"/>
      <c r="AZ115" s="1040" t="s">
        <v>456</v>
      </c>
      <c r="BA115" s="1041"/>
      <c r="BB115" s="1041"/>
      <c r="BC115" s="1041"/>
      <c r="BD115" s="1041"/>
      <c r="BE115" s="1041"/>
      <c r="BF115" s="1041"/>
      <c r="BG115" s="1041"/>
      <c r="BH115" s="1041"/>
      <c r="BI115" s="1041"/>
      <c r="BJ115" s="1041"/>
      <c r="BK115" s="1041"/>
      <c r="BL115" s="1041"/>
      <c r="BM115" s="1041"/>
      <c r="BN115" s="1041"/>
      <c r="BO115" s="1041"/>
      <c r="BP115" s="1042"/>
      <c r="BQ115" s="1010" t="s">
        <v>440</v>
      </c>
      <c r="BR115" s="1011"/>
      <c r="BS115" s="1011"/>
      <c r="BT115" s="1011"/>
      <c r="BU115" s="1011"/>
      <c r="BV115" s="1011" t="s">
        <v>439</v>
      </c>
      <c r="BW115" s="1011"/>
      <c r="BX115" s="1011"/>
      <c r="BY115" s="1011"/>
      <c r="BZ115" s="1011"/>
      <c r="CA115" s="1011" t="s">
        <v>442</v>
      </c>
      <c r="CB115" s="1011"/>
      <c r="CC115" s="1011"/>
      <c r="CD115" s="1011"/>
      <c r="CE115" s="1011"/>
      <c r="CF115" s="1005" t="s">
        <v>439</v>
      </c>
      <c r="CG115" s="1006"/>
      <c r="CH115" s="1006"/>
      <c r="CI115" s="1006"/>
      <c r="CJ115" s="1006"/>
      <c r="CK115" s="1036"/>
      <c r="CL115" s="1037"/>
      <c r="CM115" s="1040" t="s">
        <v>457</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439</v>
      </c>
      <c r="DH115" s="1050"/>
      <c r="DI115" s="1050"/>
      <c r="DJ115" s="1050"/>
      <c r="DK115" s="1051"/>
      <c r="DL115" s="1052" t="s">
        <v>439</v>
      </c>
      <c r="DM115" s="1050"/>
      <c r="DN115" s="1050"/>
      <c r="DO115" s="1050"/>
      <c r="DP115" s="1051"/>
      <c r="DQ115" s="1052" t="s">
        <v>439</v>
      </c>
      <c r="DR115" s="1050"/>
      <c r="DS115" s="1050"/>
      <c r="DT115" s="1050"/>
      <c r="DU115" s="1051"/>
      <c r="DV115" s="1053" t="s">
        <v>442</v>
      </c>
      <c r="DW115" s="1054"/>
      <c r="DX115" s="1054"/>
      <c r="DY115" s="1054"/>
      <c r="DZ115" s="1055"/>
    </row>
    <row r="116" spans="1:130" s="246" customFormat="1" ht="26.25" customHeight="1" x14ac:dyDescent="0.15">
      <c r="A116" s="1047"/>
      <c r="B116" s="1048"/>
      <c r="C116" s="1056" t="s">
        <v>458</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439</v>
      </c>
      <c r="AB116" s="1050"/>
      <c r="AC116" s="1050"/>
      <c r="AD116" s="1050"/>
      <c r="AE116" s="1051"/>
      <c r="AF116" s="1052" t="s">
        <v>439</v>
      </c>
      <c r="AG116" s="1050"/>
      <c r="AH116" s="1050"/>
      <c r="AI116" s="1050"/>
      <c r="AJ116" s="1051"/>
      <c r="AK116" s="1052" t="s">
        <v>439</v>
      </c>
      <c r="AL116" s="1050"/>
      <c r="AM116" s="1050"/>
      <c r="AN116" s="1050"/>
      <c r="AO116" s="1051"/>
      <c r="AP116" s="1053" t="s">
        <v>439</v>
      </c>
      <c r="AQ116" s="1054"/>
      <c r="AR116" s="1054"/>
      <c r="AS116" s="1054"/>
      <c r="AT116" s="1055"/>
      <c r="AU116" s="991"/>
      <c r="AV116" s="992"/>
      <c r="AW116" s="992"/>
      <c r="AX116" s="992"/>
      <c r="AY116" s="992"/>
      <c r="AZ116" s="1058" t="s">
        <v>459</v>
      </c>
      <c r="BA116" s="1059"/>
      <c r="BB116" s="1059"/>
      <c r="BC116" s="1059"/>
      <c r="BD116" s="1059"/>
      <c r="BE116" s="1059"/>
      <c r="BF116" s="1059"/>
      <c r="BG116" s="1059"/>
      <c r="BH116" s="1059"/>
      <c r="BI116" s="1059"/>
      <c r="BJ116" s="1059"/>
      <c r="BK116" s="1059"/>
      <c r="BL116" s="1059"/>
      <c r="BM116" s="1059"/>
      <c r="BN116" s="1059"/>
      <c r="BO116" s="1059"/>
      <c r="BP116" s="1060"/>
      <c r="BQ116" s="1010" t="s">
        <v>173</v>
      </c>
      <c r="BR116" s="1011"/>
      <c r="BS116" s="1011"/>
      <c r="BT116" s="1011"/>
      <c r="BU116" s="1011"/>
      <c r="BV116" s="1011" t="s">
        <v>440</v>
      </c>
      <c r="BW116" s="1011"/>
      <c r="BX116" s="1011"/>
      <c r="BY116" s="1011"/>
      <c r="BZ116" s="1011"/>
      <c r="CA116" s="1011" t="s">
        <v>439</v>
      </c>
      <c r="CB116" s="1011"/>
      <c r="CC116" s="1011"/>
      <c r="CD116" s="1011"/>
      <c r="CE116" s="1011"/>
      <c r="CF116" s="1005" t="s">
        <v>173</v>
      </c>
      <c r="CG116" s="1006"/>
      <c r="CH116" s="1006"/>
      <c r="CI116" s="1006"/>
      <c r="CJ116" s="1006"/>
      <c r="CK116" s="1036"/>
      <c r="CL116" s="1037"/>
      <c r="CM116" s="1007" t="s">
        <v>460</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439</v>
      </c>
      <c r="DH116" s="1050"/>
      <c r="DI116" s="1050"/>
      <c r="DJ116" s="1050"/>
      <c r="DK116" s="1051"/>
      <c r="DL116" s="1052" t="s">
        <v>442</v>
      </c>
      <c r="DM116" s="1050"/>
      <c r="DN116" s="1050"/>
      <c r="DO116" s="1050"/>
      <c r="DP116" s="1051"/>
      <c r="DQ116" s="1052" t="s">
        <v>442</v>
      </c>
      <c r="DR116" s="1050"/>
      <c r="DS116" s="1050"/>
      <c r="DT116" s="1050"/>
      <c r="DU116" s="1051"/>
      <c r="DV116" s="1053" t="s">
        <v>439</v>
      </c>
      <c r="DW116" s="1054"/>
      <c r="DX116" s="1054"/>
      <c r="DY116" s="1054"/>
      <c r="DZ116" s="1055"/>
    </row>
    <row r="117" spans="1:130" s="246"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461</v>
      </c>
      <c r="Z117" s="977"/>
      <c r="AA117" s="1067">
        <v>1782449</v>
      </c>
      <c r="AB117" s="1068"/>
      <c r="AC117" s="1068"/>
      <c r="AD117" s="1068"/>
      <c r="AE117" s="1069"/>
      <c r="AF117" s="1070">
        <v>1750942</v>
      </c>
      <c r="AG117" s="1068"/>
      <c r="AH117" s="1068"/>
      <c r="AI117" s="1068"/>
      <c r="AJ117" s="1069"/>
      <c r="AK117" s="1070">
        <v>1792652</v>
      </c>
      <c r="AL117" s="1068"/>
      <c r="AM117" s="1068"/>
      <c r="AN117" s="1068"/>
      <c r="AO117" s="1069"/>
      <c r="AP117" s="1071"/>
      <c r="AQ117" s="1072"/>
      <c r="AR117" s="1072"/>
      <c r="AS117" s="1072"/>
      <c r="AT117" s="1073"/>
      <c r="AU117" s="991"/>
      <c r="AV117" s="992"/>
      <c r="AW117" s="992"/>
      <c r="AX117" s="992"/>
      <c r="AY117" s="992"/>
      <c r="AZ117" s="1058" t="s">
        <v>462</v>
      </c>
      <c r="BA117" s="1059"/>
      <c r="BB117" s="1059"/>
      <c r="BC117" s="1059"/>
      <c r="BD117" s="1059"/>
      <c r="BE117" s="1059"/>
      <c r="BF117" s="1059"/>
      <c r="BG117" s="1059"/>
      <c r="BH117" s="1059"/>
      <c r="BI117" s="1059"/>
      <c r="BJ117" s="1059"/>
      <c r="BK117" s="1059"/>
      <c r="BL117" s="1059"/>
      <c r="BM117" s="1059"/>
      <c r="BN117" s="1059"/>
      <c r="BO117" s="1059"/>
      <c r="BP117" s="1060"/>
      <c r="BQ117" s="1010" t="s">
        <v>442</v>
      </c>
      <c r="BR117" s="1011"/>
      <c r="BS117" s="1011"/>
      <c r="BT117" s="1011"/>
      <c r="BU117" s="1011"/>
      <c r="BV117" s="1011" t="s">
        <v>440</v>
      </c>
      <c r="BW117" s="1011"/>
      <c r="BX117" s="1011"/>
      <c r="BY117" s="1011"/>
      <c r="BZ117" s="1011"/>
      <c r="CA117" s="1011" t="s">
        <v>440</v>
      </c>
      <c r="CB117" s="1011"/>
      <c r="CC117" s="1011"/>
      <c r="CD117" s="1011"/>
      <c r="CE117" s="1011"/>
      <c r="CF117" s="1005" t="s">
        <v>173</v>
      </c>
      <c r="CG117" s="1006"/>
      <c r="CH117" s="1006"/>
      <c r="CI117" s="1006"/>
      <c r="CJ117" s="1006"/>
      <c r="CK117" s="1036"/>
      <c r="CL117" s="1037"/>
      <c r="CM117" s="1007" t="s">
        <v>463</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440</v>
      </c>
      <c r="DH117" s="1050"/>
      <c r="DI117" s="1050"/>
      <c r="DJ117" s="1050"/>
      <c r="DK117" s="1051"/>
      <c r="DL117" s="1052" t="s">
        <v>173</v>
      </c>
      <c r="DM117" s="1050"/>
      <c r="DN117" s="1050"/>
      <c r="DO117" s="1050"/>
      <c r="DP117" s="1051"/>
      <c r="DQ117" s="1052" t="s">
        <v>440</v>
      </c>
      <c r="DR117" s="1050"/>
      <c r="DS117" s="1050"/>
      <c r="DT117" s="1050"/>
      <c r="DU117" s="1051"/>
      <c r="DV117" s="1053" t="s">
        <v>440</v>
      </c>
      <c r="DW117" s="1054"/>
      <c r="DX117" s="1054"/>
      <c r="DY117" s="1054"/>
      <c r="DZ117" s="1055"/>
    </row>
    <row r="118" spans="1:130" s="246" customFormat="1" ht="26.25" customHeight="1" x14ac:dyDescent="0.15">
      <c r="A118" s="995" t="s">
        <v>434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432</v>
      </c>
      <c r="AB118" s="976"/>
      <c r="AC118" s="976"/>
      <c r="AD118" s="976"/>
      <c r="AE118" s="977"/>
      <c r="AF118" s="975" t="s">
        <v>306</v>
      </c>
      <c r="AG118" s="976"/>
      <c r="AH118" s="976"/>
      <c r="AI118" s="976"/>
      <c r="AJ118" s="977"/>
      <c r="AK118" s="975" t="s">
        <v>305</v>
      </c>
      <c r="AL118" s="976"/>
      <c r="AM118" s="976"/>
      <c r="AN118" s="976"/>
      <c r="AO118" s="977"/>
      <c r="AP118" s="1062" t="s">
        <v>433</v>
      </c>
      <c r="AQ118" s="1063"/>
      <c r="AR118" s="1063"/>
      <c r="AS118" s="1063"/>
      <c r="AT118" s="1064"/>
      <c r="AU118" s="991"/>
      <c r="AV118" s="992"/>
      <c r="AW118" s="992"/>
      <c r="AX118" s="992"/>
      <c r="AY118" s="992"/>
      <c r="AZ118" s="1065" t="s">
        <v>464</v>
      </c>
      <c r="BA118" s="1056"/>
      <c r="BB118" s="1056"/>
      <c r="BC118" s="1056"/>
      <c r="BD118" s="1056"/>
      <c r="BE118" s="1056"/>
      <c r="BF118" s="1056"/>
      <c r="BG118" s="1056"/>
      <c r="BH118" s="1056"/>
      <c r="BI118" s="1056"/>
      <c r="BJ118" s="1056"/>
      <c r="BK118" s="1056"/>
      <c r="BL118" s="1056"/>
      <c r="BM118" s="1056"/>
      <c r="BN118" s="1056"/>
      <c r="BO118" s="1056"/>
      <c r="BP118" s="1057"/>
      <c r="BQ118" s="1088" t="s">
        <v>440</v>
      </c>
      <c r="BR118" s="1089"/>
      <c r="BS118" s="1089"/>
      <c r="BT118" s="1089"/>
      <c r="BU118" s="1089"/>
      <c r="BV118" s="1089" t="s">
        <v>173</v>
      </c>
      <c r="BW118" s="1089"/>
      <c r="BX118" s="1089"/>
      <c r="BY118" s="1089"/>
      <c r="BZ118" s="1089"/>
      <c r="CA118" s="1089" t="s">
        <v>440</v>
      </c>
      <c r="CB118" s="1089"/>
      <c r="CC118" s="1089"/>
      <c r="CD118" s="1089"/>
      <c r="CE118" s="1089"/>
      <c r="CF118" s="1005" t="s">
        <v>173</v>
      </c>
      <c r="CG118" s="1006"/>
      <c r="CH118" s="1006"/>
      <c r="CI118" s="1006"/>
      <c r="CJ118" s="1006"/>
      <c r="CK118" s="1036"/>
      <c r="CL118" s="1037"/>
      <c r="CM118" s="1007" t="s">
        <v>465</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173</v>
      </c>
      <c r="DH118" s="1050"/>
      <c r="DI118" s="1050"/>
      <c r="DJ118" s="1050"/>
      <c r="DK118" s="1051"/>
      <c r="DL118" s="1052" t="s">
        <v>173</v>
      </c>
      <c r="DM118" s="1050"/>
      <c r="DN118" s="1050"/>
      <c r="DO118" s="1050"/>
      <c r="DP118" s="1051"/>
      <c r="DQ118" s="1052" t="s">
        <v>173</v>
      </c>
      <c r="DR118" s="1050"/>
      <c r="DS118" s="1050"/>
      <c r="DT118" s="1050"/>
      <c r="DU118" s="1051"/>
      <c r="DV118" s="1053" t="s">
        <v>173</v>
      </c>
      <c r="DW118" s="1054"/>
      <c r="DX118" s="1054"/>
      <c r="DY118" s="1054"/>
      <c r="DZ118" s="1055"/>
    </row>
    <row r="119" spans="1:130" s="246" customFormat="1" ht="26.25" customHeight="1" x14ac:dyDescent="0.15">
      <c r="A119" s="1149" t="s">
        <v>437</v>
      </c>
      <c r="B119" s="1035"/>
      <c r="C119" s="1014" t="s">
        <v>438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173</v>
      </c>
      <c r="AB119" s="983"/>
      <c r="AC119" s="983"/>
      <c r="AD119" s="983"/>
      <c r="AE119" s="984"/>
      <c r="AF119" s="985" t="s">
        <v>440</v>
      </c>
      <c r="AG119" s="983"/>
      <c r="AH119" s="983"/>
      <c r="AI119" s="983"/>
      <c r="AJ119" s="984"/>
      <c r="AK119" s="985" t="s">
        <v>440</v>
      </c>
      <c r="AL119" s="983"/>
      <c r="AM119" s="983"/>
      <c r="AN119" s="983"/>
      <c r="AO119" s="984"/>
      <c r="AP119" s="986" t="s">
        <v>173</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466</v>
      </c>
      <c r="BP119" s="1097"/>
      <c r="BQ119" s="1088">
        <v>17557547</v>
      </c>
      <c r="BR119" s="1089"/>
      <c r="BS119" s="1089"/>
      <c r="BT119" s="1089"/>
      <c r="BU119" s="1089"/>
      <c r="BV119" s="1089">
        <v>17512143</v>
      </c>
      <c r="BW119" s="1089"/>
      <c r="BX119" s="1089"/>
      <c r="BY119" s="1089"/>
      <c r="BZ119" s="1089"/>
      <c r="CA119" s="1089">
        <v>17146657</v>
      </c>
      <c r="CB119" s="1089"/>
      <c r="CC119" s="1089"/>
      <c r="CD119" s="1089"/>
      <c r="CE119" s="1089"/>
      <c r="CF119" s="1090"/>
      <c r="CG119" s="1091"/>
      <c r="CH119" s="1091"/>
      <c r="CI119" s="1091"/>
      <c r="CJ119" s="1092"/>
      <c r="CK119" s="1038"/>
      <c r="CL119" s="1039"/>
      <c r="CM119" s="1093" t="s">
        <v>467</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270118</v>
      </c>
      <c r="DH119" s="1075"/>
      <c r="DI119" s="1075"/>
      <c r="DJ119" s="1075"/>
      <c r="DK119" s="1076"/>
      <c r="DL119" s="1074">
        <v>15145</v>
      </c>
      <c r="DM119" s="1075"/>
      <c r="DN119" s="1075"/>
      <c r="DO119" s="1075"/>
      <c r="DP119" s="1076"/>
      <c r="DQ119" s="1074">
        <v>10691</v>
      </c>
      <c r="DR119" s="1075"/>
      <c r="DS119" s="1075"/>
      <c r="DT119" s="1075"/>
      <c r="DU119" s="1076"/>
      <c r="DV119" s="1077">
        <v>0.3</v>
      </c>
      <c r="DW119" s="1078"/>
      <c r="DX119" s="1078"/>
      <c r="DY119" s="1078"/>
      <c r="DZ119" s="1079"/>
    </row>
    <row r="120" spans="1:130" s="246" customFormat="1" ht="26.25" customHeight="1" x14ac:dyDescent="0.15">
      <c r="A120" s="1150"/>
      <c r="B120" s="1037"/>
      <c r="C120" s="1007" t="s">
        <v>444</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442</v>
      </c>
      <c r="AB120" s="1050"/>
      <c r="AC120" s="1050"/>
      <c r="AD120" s="1050"/>
      <c r="AE120" s="1051"/>
      <c r="AF120" s="1052" t="s">
        <v>442</v>
      </c>
      <c r="AG120" s="1050"/>
      <c r="AH120" s="1050"/>
      <c r="AI120" s="1050"/>
      <c r="AJ120" s="1051"/>
      <c r="AK120" s="1052" t="s">
        <v>442</v>
      </c>
      <c r="AL120" s="1050"/>
      <c r="AM120" s="1050"/>
      <c r="AN120" s="1050"/>
      <c r="AO120" s="1051"/>
      <c r="AP120" s="1053" t="s">
        <v>442</v>
      </c>
      <c r="AQ120" s="1054"/>
      <c r="AR120" s="1054"/>
      <c r="AS120" s="1054"/>
      <c r="AT120" s="1055"/>
      <c r="AU120" s="1080" t="s">
        <v>468</v>
      </c>
      <c r="AV120" s="1081"/>
      <c r="AW120" s="1081"/>
      <c r="AX120" s="1081"/>
      <c r="AY120" s="1082"/>
      <c r="AZ120" s="1031" t="s">
        <v>469</v>
      </c>
      <c r="BA120" s="980"/>
      <c r="BB120" s="980"/>
      <c r="BC120" s="980"/>
      <c r="BD120" s="980"/>
      <c r="BE120" s="980"/>
      <c r="BF120" s="980"/>
      <c r="BG120" s="980"/>
      <c r="BH120" s="980"/>
      <c r="BI120" s="980"/>
      <c r="BJ120" s="980"/>
      <c r="BK120" s="980"/>
      <c r="BL120" s="980"/>
      <c r="BM120" s="980"/>
      <c r="BN120" s="980"/>
      <c r="BO120" s="980"/>
      <c r="BP120" s="981"/>
      <c r="BQ120" s="1017">
        <v>1761045</v>
      </c>
      <c r="BR120" s="1018"/>
      <c r="BS120" s="1018"/>
      <c r="BT120" s="1018"/>
      <c r="BU120" s="1018"/>
      <c r="BV120" s="1018">
        <v>1949323</v>
      </c>
      <c r="BW120" s="1018"/>
      <c r="BX120" s="1018"/>
      <c r="BY120" s="1018"/>
      <c r="BZ120" s="1018"/>
      <c r="CA120" s="1018">
        <v>2078242</v>
      </c>
      <c r="CB120" s="1018"/>
      <c r="CC120" s="1018"/>
      <c r="CD120" s="1018"/>
      <c r="CE120" s="1018"/>
      <c r="CF120" s="1032">
        <v>49.4</v>
      </c>
      <c r="CG120" s="1033"/>
      <c r="CH120" s="1033"/>
      <c r="CI120" s="1033"/>
      <c r="CJ120" s="1033"/>
      <c r="CK120" s="1098" t="s">
        <v>470</v>
      </c>
      <c r="CL120" s="1099"/>
      <c r="CM120" s="1099"/>
      <c r="CN120" s="1099"/>
      <c r="CO120" s="1100"/>
      <c r="CP120" s="1106" t="s">
        <v>471</v>
      </c>
      <c r="CQ120" s="1107"/>
      <c r="CR120" s="1107"/>
      <c r="CS120" s="1107"/>
      <c r="CT120" s="1107"/>
      <c r="CU120" s="1107"/>
      <c r="CV120" s="1107"/>
      <c r="CW120" s="1107"/>
      <c r="CX120" s="1107"/>
      <c r="CY120" s="1107"/>
      <c r="CZ120" s="1107"/>
      <c r="DA120" s="1107"/>
      <c r="DB120" s="1107"/>
      <c r="DC120" s="1107"/>
      <c r="DD120" s="1107"/>
      <c r="DE120" s="1107"/>
      <c r="DF120" s="1108"/>
      <c r="DG120" s="1017">
        <v>9086987</v>
      </c>
      <c r="DH120" s="1018"/>
      <c r="DI120" s="1018"/>
      <c r="DJ120" s="1018"/>
      <c r="DK120" s="1018"/>
      <c r="DL120" s="1018">
        <v>8814716</v>
      </c>
      <c r="DM120" s="1018"/>
      <c r="DN120" s="1018"/>
      <c r="DO120" s="1018"/>
      <c r="DP120" s="1018"/>
      <c r="DQ120" s="1018">
        <v>8622274</v>
      </c>
      <c r="DR120" s="1018"/>
      <c r="DS120" s="1018"/>
      <c r="DT120" s="1018"/>
      <c r="DU120" s="1018"/>
      <c r="DV120" s="1019">
        <v>205.1</v>
      </c>
      <c r="DW120" s="1019"/>
      <c r="DX120" s="1019"/>
      <c r="DY120" s="1019"/>
      <c r="DZ120" s="1020"/>
    </row>
    <row r="121" spans="1:130" s="246" customFormat="1" ht="26.25" customHeight="1" x14ac:dyDescent="0.15">
      <c r="A121" s="1150"/>
      <c r="B121" s="1037"/>
      <c r="C121" s="1058" t="s">
        <v>472</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442</v>
      </c>
      <c r="AB121" s="1050"/>
      <c r="AC121" s="1050"/>
      <c r="AD121" s="1050"/>
      <c r="AE121" s="1051"/>
      <c r="AF121" s="1052" t="s">
        <v>442</v>
      </c>
      <c r="AG121" s="1050"/>
      <c r="AH121" s="1050"/>
      <c r="AI121" s="1050"/>
      <c r="AJ121" s="1051"/>
      <c r="AK121" s="1052" t="s">
        <v>442</v>
      </c>
      <c r="AL121" s="1050"/>
      <c r="AM121" s="1050"/>
      <c r="AN121" s="1050"/>
      <c r="AO121" s="1051"/>
      <c r="AP121" s="1053" t="s">
        <v>442</v>
      </c>
      <c r="AQ121" s="1054"/>
      <c r="AR121" s="1054"/>
      <c r="AS121" s="1054"/>
      <c r="AT121" s="1055"/>
      <c r="AU121" s="1083"/>
      <c r="AV121" s="1084"/>
      <c r="AW121" s="1084"/>
      <c r="AX121" s="1084"/>
      <c r="AY121" s="1085"/>
      <c r="AZ121" s="1040" t="s">
        <v>473</v>
      </c>
      <c r="BA121" s="1041"/>
      <c r="BB121" s="1041"/>
      <c r="BC121" s="1041"/>
      <c r="BD121" s="1041"/>
      <c r="BE121" s="1041"/>
      <c r="BF121" s="1041"/>
      <c r="BG121" s="1041"/>
      <c r="BH121" s="1041"/>
      <c r="BI121" s="1041"/>
      <c r="BJ121" s="1041"/>
      <c r="BK121" s="1041"/>
      <c r="BL121" s="1041"/>
      <c r="BM121" s="1041"/>
      <c r="BN121" s="1041"/>
      <c r="BO121" s="1041"/>
      <c r="BP121" s="1042"/>
      <c r="BQ121" s="1010">
        <v>31878</v>
      </c>
      <c r="BR121" s="1011"/>
      <c r="BS121" s="1011"/>
      <c r="BT121" s="1011"/>
      <c r="BU121" s="1011"/>
      <c r="BV121" s="1011">
        <v>24257</v>
      </c>
      <c r="BW121" s="1011"/>
      <c r="BX121" s="1011"/>
      <c r="BY121" s="1011"/>
      <c r="BZ121" s="1011"/>
      <c r="CA121" s="1011">
        <v>18878</v>
      </c>
      <c r="CB121" s="1011"/>
      <c r="CC121" s="1011"/>
      <c r="CD121" s="1011"/>
      <c r="CE121" s="1011"/>
      <c r="CF121" s="1005">
        <v>0.4</v>
      </c>
      <c r="CG121" s="1006"/>
      <c r="CH121" s="1006"/>
      <c r="CI121" s="1006"/>
      <c r="CJ121" s="1006"/>
      <c r="CK121" s="1101"/>
      <c r="CL121" s="1102"/>
      <c r="CM121" s="1102"/>
      <c r="CN121" s="1102"/>
      <c r="CO121" s="1103"/>
      <c r="CP121" s="1111" t="s">
        <v>474</v>
      </c>
      <c r="CQ121" s="1112"/>
      <c r="CR121" s="1112"/>
      <c r="CS121" s="1112"/>
      <c r="CT121" s="1112"/>
      <c r="CU121" s="1112"/>
      <c r="CV121" s="1112"/>
      <c r="CW121" s="1112"/>
      <c r="CX121" s="1112"/>
      <c r="CY121" s="1112"/>
      <c r="CZ121" s="1112"/>
      <c r="DA121" s="1112"/>
      <c r="DB121" s="1112"/>
      <c r="DC121" s="1112"/>
      <c r="DD121" s="1112"/>
      <c r="DE121" s="1112"/>
      <c r="DF121" s="1113"/>
      <c r="DG121" s="1010">
        <v>65402</v>
      </c>
      <c r="DH121" s="1011"/>
      <c r="DI121" s="1011"/>
      <c r="DJ121" s="1011"/>
      <c r="DK121" s="1011"/>
      <c r="DL121" s="1011">
        <v>57705</v>
      </c>
      <c r="DM121" s="1011"/>
      <c r="DN121" s="1011"/>
      <c r="DO121" s="1011"/>
      <c r="DP121" s="1011"/>
      <c r="DQ121" s="1011">
        <v>50742</v>
      </c>
      <c r="DR121" s="1011"/>
      <c r="DS121" s="1011"/>
      <c r="DT121" s="1011"/>
      <c r="DU121" s="1011"/>
      <c r="DV121" s="1012">
        <v>1.2</v>
      </c>
      <c r="DW121" s="1012"/>
      <c r="DX121" s="1012"/>
      <c r="DY121" s="1012"/>
      <c r="DZ121" s="1013"/>
    </row>
    <row r="122" spans="1:130" s="246" customFormat="1" ht="26.25" customHeight="1" x14ac:dyDescent="0.15">
      <c r="A122" s="1150"/>
      <c r="B122" s="1037"/>
      <c r="C122" s="1007" t="s">
        <v>454</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442</v>
      </c>
      <c r="AB122" s="1050"/>
      <c r="AC122" s="1050"/>
      <c r="AD122" s="1050"/>
      <c r="AE122" s="1051"/>
      <c r="AF122" s="1052" t="s">
        <v>442</v>
      </c>
      <c r="AG122" s="1050"/>
      <c r="AH122" s="1050"/>
      <c r="AI122" s="1050"/>
      <c r="AJ122" s="1051"/>
      <c r="AK122" s="1052" t="s">
        <v>442</v>
      </c>
      <c r="AL122" s="1050"/>
      <c r="AM122" s="1050"/>
      <c r="AN122" s="1050"/>
      <c r="AO122" s="1051"/>
      <c r="AP122" s="1053" t="s">
        <v>442</v>
      </c>
      <c r="AQ122" s="1054"/>
      <c r="AR122" s="1054"/>
      <c r="AS122" s="1054"/>
      <c r="AT122" s="1055"/>
      <c r="AU122" s="1083"/>
      <c r="AV122" s="1084"/>
      <c r="AW122" s="1084"/>
      <c r="AX122" s="1084"/>
      <c r="AY122" s="1085"/>
      <c r="AZ122" s="1065" t="s">
        <v>475</v>
      </c>
      <c r="BA122" s="1056"/>
      <c r="BB122" s="1056"/>
      <c r="BC122" s="1056"/>
      <c r="BD122" s="1056"/>
      <c r="BE122" s="1056"/>
      <c r="BF122" s="1056"/>
      <c r="BG122" s="1056"/>
      <c r="BH122" s="1056"/>
      <c r="BI122" s="1056"/>
      <c r="BJ122" s="1056"/>
      <c r="BK122" s="1056"/>
      <c r="BL122" s="1056"/>
      <c r="BM122" s="1056"/>
      <c r="BN122" s="1056"/>
      <c r="BO122" s="1056"/>
      <c r="BP122" s="1057"/>
      <c r="BQ122" s="1088">
        <v>12046546</v>
      </c>
      <c r="BR122" s="1089"/>
      <c r="BS122" s="1089"/>
      <c r="BT122" s="1089"/>
      <c r="BU122" s="1089"/>
      <c r="BV122" s="1089">
        <v>11388162</v>
      </c>
      <c r="BW122" s="1089"/>
      <c r="BX122" s="1089"/>
      <c r="BY122" s="1089"/>
      <c r="BZ122" s="1089"/>
      <c r="CA122" s="1089">
        <v>11106652</v>
      </c>
      <c r="CB122" s="1089"/>
      <c r="CC122" s="1089"/>
      <c r="CD122" s="1089"/>
      <c r="CE122" s="1089"/>
      <c r="CF122" s="1109">
        <v>264.3</v>
      </c>
      <c r="CG122" s="1110"/>
      <c r="CH122" s="1110"/>
      <c r="CI122" s="1110"/>
      <c r="CJ122" s="1110"/>
      <c r="CK122" s="1101"/>
      <c r="CL122" s="1102"/>
      <c r="CM122" s="1102"/>
      <c r="CN122" s="1102"/>
      <c r="CO122" s="1103"/>
      <c r="CP122" s="1111" t="s">
        <v>476</v>
      </c>
      <c r="CQ122" s="1112"/>
      <c r="CR122" s="1112"/>
      <c r="CS122" s="1112"/>
      <c r="CT122" s="1112"/>
      <c r="CU122" s="1112"/>
      <c r="CV122" s="1112"/>
      <c r="CW122" s="1112"/>
      <c r="CX122" s="1112"/>
      <c r="CY122" s="1112"/>
      <c r="CZ122" s="1112"/>
      <c r="DA122" s="1112"/>
      <c r="DB122" s="1112"/>
      <c r="DC122" s="1112"/>
      <c r="DD122" s="1112"/>
      <c r="DE122" s="1112"/>
      <c r="DF122" s="1113"/>
      <c r="DG122" s="1010">
        <v>12750</v>
      </c>
      <c r="DH122" s="1011"/>
      <c r="DI122" s="1011"/>
      <c r="DJ122" s="1011"/>
      <c r="DK122" s="1011"/>
      <c r="DL122" s="1011">
        <v>13763</v>
      </c>
      <c r="DM122" s="1011"/>
      <c r="DN122" s="1011"/>
      <c r="DO122" s="1011"/>
      <c r="DP122" s="1011"/>
      <c r="DQ122" s="1011">
        <v>14680</v>
      </c>
      <c r="DR122" s="1011"/>
      <c r="DS122" s="1011"/>
      <c r="DT122" s="1011"/>
      <c r="DU122" s="1011"/>
      <c r="DV122" s="1012">
        <v>0.3</v>
      </c>
      <c r="DW122" s="1012"/>
      <c r="DX122" s="1012"/>
      <c r="DY122" s="1012"/>
      <c r="DZ122" s="1013"/>
    </row>
    <row r="123" spans="1:130" s="246" customFormat="1" ht="26.25" customHeight="1" x14ac:dyDescent="0.15">
      <c r="A123" s="1150"/>
      <c r="B123" s="1037"/>
      <c r="C123" s="1007" t="s">
        <v>460</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173</v>
      </c>
      <c r="AB123" s="1050"/>
      <c r="AC123" s="1050"/>
      <c r="AD123" s="1050"/>
      <c r="AE123" s="1051"/>
      <c r="AF123" s="1052" t="s">
        <v>173</v>
      </c>
      <c r="AG123" s="1050"/>
      <c r="AH123" s="1050"/>
      <c r="AI123" s="1050"/>
      <c r="AJ123" s="1051"/>
      <c r="AK123" s="1052" t="s">
        <v>173</v>
      </c>
      <c r="AL123" s="1050"/>
      <c r="AM123" s="1050"/>
      <c r="AN123" s="1050"/>
      <c r="AO123" s="1051"/>
      <c r="AP123" s="1053" t="s">
        <v>173</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477</v>
      </c>
      <c r="BP123" s="1097"/>
      <c r="BQ123" s="1156">
        <v>13839469</v>
      </c>
      <c r="BR123" s="1157"/>
      <c r="BS123" s="1157"/>
      <c r="BT123" s="1157"/>
      <c r="BU123" s="1157"/>
      <c r="BV123" s="1157">
        <v>13361742</v>
      </c>
      <c r="BW123" s="1157"/>
      <c r="BX123" s="1157"/>
      <c r="BY123" s="1157"/>
      <c r="BZ123" s="1157"/>
      <c r="CA123" s="1157">
        <v>13203772</v>
      </c>
      <c r="CB123" s="1157"/>
      <c r="CC123" s="1157"/>
      <c r="CD123" s="1157"/>
      <c r="CE123" s="1157"/>
      <c r="CF123" s="1090"/>
      <c r="CG123" s="1091"/>
      <c r="CH123" s="1091"/>
      <c r="CI123" s="1091"/>
      <c r="CJ123" s="1092"/>
      <c r="CK123" s="1101"/>
      <c r="CL123" s="1102"/>
      <c r="CM123" s="1102"/>
      <c r="CN123" s="1102"/>
      <c r="CO123" s="1103"/>
      <c r="CP123" s="1111" t="s">
        <v>478</v>
      </c>
      <c r="CQ123" s="1112"/>
      <c r="CR123" s="1112"/>
      <c r="CS123" s="1112"/>
      <c r="CT123" s="1112"/>
      <c r="CU123" s="1112"/>
      <c r="CV123" s="1112"/>
      <c r="CW123" s="1112"/>
      <c r="CX123" s="1112"/>
      <c r="CY123" s="1112"/>
      <c r="CZ123" s="1112"/>
      <c r="DA123" s="1112"/>
      <c r="DB123" s="1112"/>
      <c r="DC123" s="1112"/>
      <c r="DD123" s="1112"/>
      <c r="DE123" s="1112"/>
      <c r="DF123" s="1113"/>
      <c r="DG123" s="1049">
        <v>9311</v>
      </c>
      <c r="DH123" s="1050"/>
      <c r="DI123" s="1050"/>
      <c r="DJ123" s="1050"/>
      <c r="DK123" s="1051"/>
      <c r="DL123" s="1052">
        <v>9896</v>
      </c>
      <c r="DM123" s="1050"/>
      <c r="DN123" s="1050"/>
      <c r="DO123" s="1050"/>
      <c r="DP123" s="1051"/>
      <c r="DQ123" s="1052">
        <v>13842</v>
      </c>
      <c r="DR123" s="1050"/>
      <c r="DS123" s="1050"/>
      <c r="DT123" s="1050"/>
      <c r="DU123" s="1051"/>
      <c r="DV123" s="1053">
        <v>0.3</v>
      </c>
      <c r="DW123" s="1054"/>
      <c r="DX123" s="1054"/>
      <c r="DY123" s="1054"/>
      <c r="DZ123" s="1055"/>
    </row>
    <row r="124" spans="1:130" s="246" customFormat="1" ht="26.25" customHeight="1" thickBot="1" x14ac:dyDescent="0.2">
      <c r="A124" s="1150"/>
      <c r="B124" s="1037"/>
      <c r="C124" s="1007" t="s">
        <v>463</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479</v>
      </c>
      <c r="AB124" s="1050"/>
      <c r="AC124" s="1050"/>
      <c r="AD124" s="1050"/>
      <c r="AE124" s="1051"/>
      <c r="AF124" s="1052" t="s">
        <v>479</v>
      </c>
      <c r="AG124" s="1050"/>
      <c r="AH124" s="1050"/>
      <c r="AI124" s="1050"/>
      <c r="AJ124" s="1051"/>
      <c r="AK124" s="1052" t="s">
        <v>173</v>
      </c>
      <c r="AL124" s="1050"/>
      <c r="AM124" s="1050"/>
      <c r="AN124" s="1050"/>
      <c r="AO124" s="1051"/>
      <c r="AP124" s="1053" t="s">
        <v>479</v>
      </c>
      <c r="AQ124" s="1054"/>
      <c r="AR124" s="1054"/>
      <c r="AS124" s="1054"/>
      <c r="AT124" s="1055"/>
      <c r="AU124" s="1152" t="s">
        <v>480</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87.9</v>
      </c>
      <c r="BR124" s="1119"/>
      <c r="BS124" s="1119"/>
      <c r="BT124" s="1119"/>
      <c r="BU124" s="1119"/>
      <c r="BV124" s="1119">
        <v>96.2</v>
      </c>
      <c r="BW124" s="1119"/>
      <c r="BX124" s="1119"/>
      <c r="BY124" s="1119"/>
      <c r="BZ124" s="1119"/>
      <c r="CA124" s="1119">
        <v>93.8</v>
      </c>
      <c r="CB124" s="1119"/>
      <c r="CC124" s="1119"/>
      <c r="CD124" s="1119"/>
      <c r="CE124" s="1119"/>
      <c r="CF124" s="1120"/>
      <c r="CG124" s="1121"/>
      <c r="CH124" s="1121"/>
      <c r="CI124" s="1121"/>
      <c r="CJ124" s="1122"/>
      <c r="CK124" s="1104"/>
      <c r="CL124" s="1104"/>
      <c r="CM124" s="1104"/>
      <c r="CN124" s="1104"/>
      <c r="CO124" s="1105"/>
      <c r="CP124" s="1111" t="s">
        <v>481</v>
      </c>
      <c r="CQ124" s="1112"/>
      <c r="CR124" s="1112"/>
      <c r="CS124" s="1112"/>
      <c r="CT124" s="1112"/>
      <c r="CU124" s="1112"/>
      <c r="CV124" s="1112"/>
      <c r="CW124" s="1112"/>
      <c r="CX124" s="1112"/>
      <c r="CY124" s="1112"/>
      <c r="CZ124" s="1112"/>
      <c r="DA124" s="1112"/>
      <c r="DB124" s="1112"/>
      <c r="DC124" s="1112"/>
      <c r="DD124" s="1112"/>
      <c r="DE124" s="1112"/>
      <c r="DF124" s="1113"/>
      <c r="DG124" s="1096" t="s">
        <v>479</v>
      </c>
      <c r="DH124" s="1075"/>
      <c r="DI124" s="1075"/>
      <c r="DJ124" s="1075"/>
      <c r="DK124" s="1076"/>
      <c r="DL124" s="1074" t="s">
        <v>479</v>
      </c>
      <c r="DM124" s="1075"/>
      <c r="DN124" s="1075"/>
      <c r="DO124" s="1075"/>
      <c r="DP124" s="1076"/>
      <c r="DQ124" s="1074" t="s">
        <v>173</v>
      </c>
      <c r="DR124" s="1075"/>
      <c r="DS124" s="1075"/>
      <c r="DT124" s="1075"/>
      <c r="DU124" s="1076"/>
      <c r="DV124" s="1077" t="s">
        <v>173</v>
      </c>
      <c r="DW124" s="1078"/>
      <c r="DX124" s="1078"/>
      <c r="DY124" s="1078"/>
      <c r="DZ124" s="1079"/>
    </row>
    <row r="125" spans="1:130" s="246" customFormat="1" ht="26.25" customHeight="1" x14ac:dyDescent="0.15">
      <c r="A125" s="1150"/>
      <c r="B125" s="1037"/>
      <c r="C125" s="1007" t="s">
        <v>465</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479</v>
      </c>
      <c r="AB125" s="1050"/>
      <c r="AC125" s="1050"/>
      <c r="AD125" s="1050"/>
      <c r="AE125" s="1051"/>
      <c r="AF125" s="1052" t="s">
        <v>482</v>
      </c>
      <c r="AG125" s="1050"/>
      <c r="AH125" s="1050"/>
      <c r="AI125" s="1050"/>
      <c r="AJ125" s="1051"/>
      <c r="AK125" s="1052" t="s">
        <v>479</v>
      </c>
      <c r="AL125" s="1050"/>
      <c r="AM125" s="1050"/>
      <c r="AN125" s="1050"/>
      <c r="AO125" s="1051"/>
      <c r="AP125" s="1053" t="s">
        <v>479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483</v>
      </c>
      <c r="CL125" s="1099"/>
      <c r="CM125" s="1099"/>
      <c r="CN125" s="1099"/>
      <c r="CO125" s="1100"/>
      <c r="CP125" s="1031" t="s">
        <v>484</v>
      </c>
      <c r="CQ125" s="980"/>
      <c r="CR125" s="980"/>
      <c r="CS125" s="980"/>
      <c r="CT125" s="980"/>
      <c r="CU125" s="980"/>
      <c r="CV125" s="980"/>
      <c r="CW125" s="980"/>
      <c r="CX125" s="980"/>
      <c r="CY125" s="980"/>
      <c r="CZ125" s="980"/>
      <c r="DA125" s="980"/>
      <c r="DB125" s="980"/>
      <c r="DC125" s="980"/>
      <c r="DD125" s="980"/>
      <c r="DE125" s="980"/>
      <c r="DF125" s="981"/>
      <c r="DG125" s="1017" t="s">
        <v>479</v>
      </c>
      <c r="DH125" s="1018"/>
      <c r="DI125" s="1018"/>
      <c r="DJ125" s="1018"/>
      <c r="DK125" s="1018"/>
      <c r="DL125" s="1018" t="s">
        <v>479</v>
      </c>
      <c r="DM125" s="1018"/>
      <c r="DN125" s="1018"/>
      <c r="DO125" s="1018"/>
      <c r="DP125" s="1018"/>
      <c r="DQ125" s="1018" t="s">
        <v>479</v>
      </c>
      <c r="DR125" s="1018"/>
      <c r="DS125" s="1018"/>
      <c r="DT125" s="1018"/>
      <c r="DU125" s="1018"/>
      <c r="DV125" s="1019" t="s">
        <v>479</v>
      </c>
      <c r="DW125" s="1019"/>
      <c r="DX125" s="1019"/>
      <c r="DY125" s="1019"/>
      <c r="DZ125" s="1020"/>
    </row>
    <row r="126" spans="1:130" s="246" customFormat="1" ht="26.25" customHeight="1" thickBot="1" x14ac:dyDescent="0.2">
      <c r="A126" s="1150"/>
      <c r="B126" s="1037"/>
      <c r="C126" s="1007" t="s">
        <v>467</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479</v>
      </c>
      <c r="AB126" s="1050"/>
      <c r="AC126" s="1050"/>
      <c r="AD126" s="1050"/>
      <c r="AE126" s="1051"/>
      <c r="AF126" s="1052" t="s">
        <v>482</v>
      </c>
      <c r="AG126" s="1050"/>
      <c r="AH126" s="1050"/>
      <c r="AI126" s="1050"/>
      <c r="AJ126" s="1051"/>
      <c r="AK126" s="1052" t="s">
        <v>479</v>
      </c>
      <c r="AL126" s="1050"/>
      <c r="AM126" s="1050"/>
      <c r="AN126" s="1050"/>
      <c r="AO126" s="1051"/>
      <c r="AP126" s="1053" t="s">
        <v>479</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485</v>
      </c>
      <c r="CQ126" s="1041"/>
      <c r="CR126" s="1041"/>
      <c r="CS126" s="1041"/>
      <c r="CT126" s="1041"/>
      <c r="CU126" s="1041"/>
      <c r="CV126" s="1041"/>
      <c r="CW126" s="1041"/>
      <c r="CX126" s="1041"/>
      <c r="CY126" s="1041"/>
      <c r="CZ126" s="1041"/>
      <c r="DA126" s="1041"/>
      <c r="DB126" s="1041"/>
      <c r="DC126" s="1041"/>
      <c r="DD126" s="1041"/>
      <c r="DE126" s="1041"/>
      <c r="DF126" s="1042"/>
      <c r="DG126" s="1010" t="s">
        <v>479</v>
      </c>
      <c r="DH126" s="1011"/>
      <c r="DI126" s="1011"/>
      <c r="DJ126" s="1011"/>
      <c r="DK126" s="1011"/>
      <c r="DL126" s="1011" t="s">
        <v>479</v>
      </c>
      <c r="DM126" s="1011"/>
      <c r="DN126" s="1011"/>
      <c r="DO126" s="1011"/>
      <c r="DP126" s="1011"/>
      <c r="DQ126" s="1011" t="s">
        <v>479</v>
      </c>
      <c r="DR126" s="1011"/>
      <c r="DS126" s="1011"/>
      <c r="DT126" s="1011"/>
      <c r="DU126" s="1011"/>
      <c r="DV126" s="1012" t="s">
        <v>479</v>
      </c>
      <c r="DW126" s="1012"/>
      <c r="DX126" s="1012"/>
      <c r="DY126" s="1012"/>
      <c r="DZ126" s="1013"/>
    </row>
    <row r="127" spans="1:130" s="246" customFormat="1" ht="26.25" customHeight="1" x14ac:dyDescent="0.15">
      <c r="A127" s="1151"/>
      <c r="B127" s="1039"/>
      <c r="C127" s="1093" t="s">
        <v>486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8775</v>
      </c>
      <c r="AB127" s="1050"/>
      <c r="AC127" s="1050"/>
      <c r="AD127" s="1050"/>
      <c r="AE127" s="1051"/>
      <c r="AF127" s="1052">
        <v>6732</v>
      </c>
      <c r="AG127" s="1050"/>
      <c r="AH127" s="1050"/>
      <c r="AI127" s="1050"/>
      <c r="AJ127" s="1051"/>
      <c r="AK127" s="1052">
        <v>4454</v>
      </c>
      <c r="AL127" s="1050"/>
      <c r="AM127" s="1050"/>
      <c r="AN127" s="1050"/>
      <c r="AO127" s="1051"/>
      <c r="AP127" s="1053">
        <v>0.1</v>
      </c>
      <c r="AQ127" s="1054"/>
      <c r="AR127" s="1054"/>
      <c r="AS127" s="1054"/>
      <c r="AT127" s="1055"/>
      <c r="AU127" s="282"/>
      <c r="AV127" s="282"/>
      <c r="AW127" s="282"/>
      <c r="AX127" s="1123" t="s">
        <v>487</v>
      </c>
      <c r="AY127" s="1124"/>
      <c r="AZ127" s="1124"/>
      <c r="BA127" s="1124"/>
      <c r="BB127" s="1124"/>
      <c r="BC127" s="1124"/>
      <c r="BD127" s="1124"/>
      <c r="BE127" s="1125"/>
      <c r="BF127" s="1126" t="s">
        <v>488</v>
      </c>
      <c r="BG127" s="1124"/>
      <c r="BH127" s="1124"/>
      <c r="BI127" s="1124"/>
      <c r="BJ127" s="1124"/>
      <c r="BK127" s="1124"/>
      <c r="BL127" s="1125"/>
      <c r="BM127" s="1126" t="s">
        <v>489</v>
      </c>
      <c r="BN127" s="1124"/>
      <c r="BO127" s="1124"/>
      <c r="BP127" s="1124"/>
      <c r="BQ127" s="1124"/>
      <c r="BR127" s="1124"/>
      <c r="BS127" s="1125"/>
      <c r="BT127" s="1126" t="s">
        <v>490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491</v>
      </c>
      <c r="CQ127" s="1041"/>
      <c r="CR127" s="1041"/>
      <c r="CS127" s="1041"/>
      <c r="CT127" s="1041"/>
      <c r="CU127" s="1041"/>
      <c r="CV127" s="1041"/>
      <c r="CW127" s="1041"/>
      <c r="CX127" s="1041"/>
      <c r="CY127" s="1041"/>
      <c r="CZ127" s="1041"/>
      <c r="DA127" s="1041"/>
      <c r="DB127" s="1041"/>
      <c r="DC127" s="1041"/>
      <c r="DD127" s="1041"/>
      <c r="DE127" s="1041"/>
      <c r="DF127" s="1042"/>
      <c r="DG127" s="1010" t="s">
        <v>479</v>
      </c>
      <c r="DH127" s="1011"/>
      <c r="DI127" s="1011"/>
      <c r="DJ127" s="1011"/>
      <c r="DK127" s="1011"/>
      <c r="DL127" s="1011" t="s">
        <v>479</v>
      </c>
      <c r="DM127" s="1011"/>
      <c r="DN127" s="1011"/>
      <c r="DO127" s="1011"/>
      <c r="DP127" s="1011"/>
      <c r="DQ127" s="1011" t="s">
        <v>479</v>
      </c>
      <c r="DR127" s="1011"/>
      <c r="DS127" s="1011"/>
      <c r="DT127" s="1011"/>
      <c r="DU127" s="1011"/>
      <c r="DV127" s="1012" t="s">
        <v>479</v>
      </c>
      <c r="DW127" s="1012"/>
      <c r="DX127" s="1012"/>
      <c r="DY127" s="1012"/>
      <c r="DZ127" s="1013"/>
    </row>
    <row r="128" spans="1:130" s="246" customFormat="1" ht="26.25" customHeight="1" thickBot="1" x14ac:dyDescent="0.2">
      <c r="A128" s="1134" t="s">
        <v>492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493</v>
      </c>
      <c r="X128" s="1136"/>
      <c r="Y128" s="1136"/>
      <c r="Z128" s="1137"/>
      <c r="AA128" s="1138">
        <v>11783</v>
      </c>
      <c r="AB128" s="1139"/>
      <c r="AC128" s="1139"/>
      <c r="AD128" s="1139"/>
      <c r="AE128" s="1140"/>
      <c r="AF128" s="1141">
        <v>6846</v>
      </c>
      <c r="AG128" s="1139"/>
      <c r="AH128" s="1139"/>
      <c r="AI128" s="1139"/>
      <c r="AJ128" s="1140"/>
      <c r="AK128" s="1141">
        <v>5374</v>
      </c>
      <c r="AL128" s="1139"/>
      <c r="AM128" s="1139"/>
      <c r="AN128" s="1139"/>
      <c r="AO128" s="1140"/>
      <c r="AP128" s="1142"/>
      <c r="AQ128" s="1143"/>
      <c r="AR128" s="1143"/>
      <c r="AS128" s="1143"/>
      <c r="AT128" s="1144"/>
      <c r="AU128" s="282"/>
      <c r="AV128" s="282"/>
      <c r="AW128" s="282"/>
      <c r="AX128" s="979" t="s">
        <v>494</v>
      </c>
      <c r="AY128" s="980"/>
      <c r="AZ128" s="980"/>
      <c r="BA128" s="980"/>
      <c r="BB128" s="980"/>
      <c r="BC128" s="980"/>
      <c r="BD128" s="980"/>
      <c r="BE128" s="981"/>
      <c r="BF128" s="1145" t="s">
        <v>479</v>
      </c>
      <c r="BG128" s="1146"/>
      <c r="BH128" s="1146"/>
      <c r="BI128" s="1146"/>
      <c r="BJ128" s="1146"/>
      <c r="BK128" s="1146"/>
      <c r="BL128" s="1147"/>
      <c r="BM128" s="1145">
        <v>14.74</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495</v>
      </c>
      <c r="CQ128" s="1128"/>
      <c r="CR128" s="1128"/>
      <c r="CS128" s="1128"/>
      <c r="CT128" s="1128"/>
      <c r="CU128" s="1128"/>
      <c r="CV128" s="1128"/>
      <c r="CW128" s="1128"/>
      <c r="CX128" s="1128"/>
      <c r="CY128" s="1128"/>
      <c r="CZ128" s="1128"/>
      <c r="DA128" s="1128"/>
      <c r="DB128" s="1128"/>
      <c r="DC128" s="1128"/>
      <c r="DD128" s="1128"/>
      <c r="DE128" s="1128"/>
      <c r="DF128" s="1129"/>
      <c r="DG128" s="1130" t="s">
        <v>479</v>
      </c>
      <c r="DH128" s="1131"/>
      <c r="DI128" s="1131"/>
      <c r="DJ128" s="1131"/>
      <c r="DK128" s="1131"/>
      <c r="DL128" s="1131" t="s">
        <v>479</v>
      </c>
      <c r="DM128" s="1131"/>
      <c r="DN128" s="1131"/>
      <c r="DO128" s="1131"/>
      <c r="DP128" s="1131"/>
      <c r="DQ128" s="1131" t="s">
        <v>482</v>
      </c>
      <c r="DR128" s="1131"/>
      <c r="DS128" s="1131"/>
      <c r="DT128" s="1131"/>
      <c r="DU128" s="1131"/>
      <c r="DV128" s="1132" t="s">
        <v>173</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496</v>
      </c>
      <c r="X129" s="1165"/>
      <c r="Y129" s="1165"/>
      <c r="Z129" s="1166"/>
      <c r="AA129" s="1049">
        <v>5369811</v>
      </c>
      <c r="AB129" s="1050"/>
      <c r="AC129" s="1050"/>
      <c r="AD129" s="1050"/>
      <c r="AE129" s="1051"/>
      <c r="AF129" s="1052">
        <v>5496759</v>
      </c>
      <c r="AG129" s="1050"/>
      <c r="AH129" s="1050"/>
      <c r="AI129" s="1050"/>
      <c r="AJ129" s="1051"/>
      <c r="AK129" s="1052">
        <v>5419855</v>
      </c>
      <c r="AL129" s="1050"/>
      <c r="AM129" s="1050"/>
      <c r="AN129" s="1050"/>
      <c r="AO129" s="1051"/>
      <c r="AP129" s="1167"/>
      <c r="AQ129" s="1168"/>
      <c r="AR129" s="1168"/>
      <c r="AS129" s="1168"/>
      <c r="AT129" s="1169"/>
      <c r="AU129" s="284"/>
      <c r="AV129" s="284"/>
      <c r="AW129" s="284"/>
      <c r="AX129" s="1158" t="s">
        <v>497</v>
      </c>
      <c r="AY129" s="1041"/>
      <c r="AZ129" s="1041"/>
      <c r="BA129" s="1041"/>
      <c r="BB129" s="1041"/>
      <c r="BC129" s="1041"/>
      <c r="BD129" s="1041"/>
      <c r="BE129" s="1042"/>
      <c r="BF129" s="1159" t="s">
        <v>479</v>
      </c>
      <c r="BG129" s="1160"/>
      <c r="BH129" s="1160"/>
      <c r="BI129" s="1160"/>
      <c r="BJ129" s="1160"/>
      <c r="BK129" s="1160"/>
      <c r="BL129" s="1161"/>
      <c r="BM129" s="1159">
        <v>19.739999999999998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499</v>
      </c>
      <c r="X130" s="1165"/>
      <c r="Y130" s="1165"/>
      <c r="Z130" s="1166"/>
      <c r="AA130" s="1049">
        <v>1140939</v>
      </c>
      <c r="AB130" s="1050"/>
      <c r="AC130" s="1050"/>
      <c r="AD130" s="1050"/>
      <c r="AE130" s="1051"/>
      <c r="AF130" s="1052">
        <v>1184138</v>
      </c>
      <c r="AG130" s="1050"/>
      <c r="AH130" s="1050"/>
      <c r="AI130" s="1050"/>
      <c r="AJ130" s="1051"/>
      <c r="AK130" s="1052">
        <v>1216800</v>
      </c>
      <c r="AL130" s="1050"/>
      <c r="AM130" s="1050"/>
      <c r="AN130" s="1050"/>
      <c r="AO130" s="1051"/>
      <c r="AP130" s="1167"/>
      <c r="AQ130" s="1168"/>
      <c r="AR130" s="1168"/>
      <c r="AS130" s="1168"/>
      <c r="AT130" s="1169"/>
      <c r="AU130" s="284"/>
      <c r="AV130" s="284"/>
      <c r="AW130" s="284"/>
      <c r="AX130" s="1158" t="s">
        <v>500</v>
      </c>
      <c r="AY130" s="1041"/>
      <c r="AZ130" s="1041"/>
      <c r="BA130" s="1041"/>
      <c r="BB130" s="1041"/>
      <c r="BC130" s="1041"/>
      <c r="BD130" s="1041"/>
      <c r="BE130" s="1042"/>
      <c r="BF130" s="1195">
        <v>13.8</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501</v>
      </c>
      <c r="X131" s="1203"/>
      <c r="Y131" s="1203"/>
      <c r="Z131" s="1204"/>
      <c r="AA131" s="1096">
        <v>4228872</v>
      </c>
      <c r="AB131" s="1075"/>
      <c r="AC131" s="1075"/>
      <c r="AD131" s="1075"/>
      <c r="AE131" s="1076"/>
      <c r="AF131" s="1074">
        <v>4312621</v>
      </c>
      <c r="AG131" s="1075"/>
      <c r="AH131" s="1075"/>
      <c r="AI131" s="1075"/>
      <c r="AJ131" s="1076"/>
      <c r="AK131" s="1074">
        <v>4203055</v>
      </c>
      <c r="AL131" s="1075"/>
      <c r="AM131" s="1075"/>
      <c r="AN131" s="1075"/>
      <c r="AO131" s="1076"/>
      <c r="AP131" s="1205"/>
      <c r="AQ131" s="1206"/>
      <c r="AR131" s="1206"/>
      <c r="AS131" s="1206"/>
      <c r="AT131" s="1207"/>
      <c r="AU131" s="284"/>
      <c r="AV131" s="284"/>
      <c r="AW131" s="284"/>
      <c r="AX131" s="1177" t="s">
        <v>502</v>
      </c>
      <c r="AY131" s="1128"/>
      <c r="AZ131" s="1128"/>
      <c r="BA131" s="1128"/>
      <c r="BB131" s="1128"/>
      <c r="BC131" s="1128"/>
      <c r="BD131" s="1128"/>
      <c r="BE131" s="1129"/>
      <c r="BF131" s="1178">
        <v>93.8</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504</v>
      </c>
      <c r="W132" s="1188"/>
      <c r="X132" s="1188"/>
      <c r="Y132" s="1188"/>
      <c r="Z132" s="1189"/>
      <c r="AA132" s="1190">
        <v>14.89113409</v>
      </c>
      <c r="AB132" s="1191"/>
      <c r="AC132" s="1191"/>
      <c r="AD132" s="1191"/>
      <c r="AE132" s="1192"/>
      <c r="AF132" s="1193">
        <v>12.98416902</v>
      </c>
      <c r="AG132" s="1191"/>
      <c r="AH132" s="1191"/>
      <c r="AI132" s="1191"/>
      <c r="AJ132" s="1192"/>
      <c r="AK132" s="1193">
        <v>13.57293683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505</v>
      </c>
      <c r="W133" s="1171"/>
      <c r="X133" s="1171"/>
      <c r="Y133" s="1171"/>
      <c r="Z133" s="1172"/>
      <c r="AA133" s="1173">
        <v>12.9</v>
      </c>
      <c r="AB133" s="1174"/>
      <c r="AC133" s="1174"/>
      <c r="AD133" s="1174"/>
      <c r="AE133" s="1175"/>
      <c r="AF133" s="1173">
        <v>13</v>
      </c>
      <c r="AG133" s="1174"/>
      <c r="AH133" s="1174"/>
      <c r="AI133" s="1174"/>
      <c r="AJ133" s="1175"/>
      <c r="AK133" s="1173">
        <v>13.8</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rNdezCGNAmzDUWLC/il+/8uri/S4vjVEMBfJTSeRZDLXoiaeorJWKL1KJM5GzT1Dl6KmqiSxrwGCbJqjWcnUA==" saltValue="xvanPQLHp+sf1G1ZTrNR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6"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4I+qw2liR96K1xt5JnXD4b9UQ+WerG+Ee0iBYsM+D/KhSz//FPO1HtiZa3gnIpJuV5wY/SBMY2MiTBGFJdYNw==" saltValue="+u0NJT0epNitZQQEDFhkN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mNEw62kzoBuY3RoIMFkP68h158XQAoBg6OZ+0tov3iNYgc0JFSzhgHWldDh/5FSfoF6yms5d7P2W5wIkJ7/g==" saltValue="YJ/uwSNoMiPK+rmCoLID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514</v>
      </c>
      <c r="AL9" s="1214"/>
      <c r="AM9" s="1214"/>
      <c r="AN9" s="1215"/>
      <c r="AO9" s="312">
        <v>1344504</v>
      </c>
      <c r="AP9" s="312">
        <v>88928</v>
      </c>
      <c r="AQ9" s="313">
        <v>95202</v>
      </c>
      <c r="AR9" s="314">
        <v>-6.6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515</v>
      </c>
      <c r="AL10" s="1214"/>
      <c r="AM10" s="1214"/>
      <c r="AN10" s="1215"/>
      <c r="AO10" s="315">
        <v>197263</v>
      </c>
      <c r="AP10" s="315">
        <v>13047</v>
      </c>
      <c r="AQ10" s="316">
        <v>11297</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516</v>
      </c>
      <c r="AL11" s="1214"/>
      <c r="AM11" s="1214"/>
      <c r="AN11" s="1215"/>
      <c r="AO11" s="315">
        <v>176901</v>
      </c>
      <c r="AP11" s="315">
        <v>11701</v>
      </c>
      <c r="AQ11" s="316">
        <v>19595</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517</v>
      </c>
      <c r="AL12" s="1214"/>
      <c r="AM12" s="1214"/>
      <c r="AN12" s="1215"/>
      <c r="AO12" s="315" t="s">
        <v>518</v>
      </c>
      <c r="AP12" s="315" t="s">
        <v>518</v>
      </c>
      <c r="AQ12" s="316">
        <v>2177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519</v>
      </c>
      <c r="AL13" s="1214"/>
      <c r="AM13" s="1214"/>
      <c r="AN13" s="1215"/>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520</v>
      </c>
      <c r="AL14" s="1214"/>
      <c r="AM14" s="1214"/>
      <c r="AN14" s="1215"/>
      <c r="AO14" s="315" t="s">
        <v>518</v>
      </c>
      <c r="AP14" s="315" t="s">
        <v>518</v>
      </c>
      <c r="AQ14" s="316">
        <v>4873</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521</v>
      </c>
      <c r="AL15" s="1214"/>
      <c r="AM15" s="1214"/>
      <c r="AN15" s="1215"/>
      <c r="AO15" s="315">
        <v>26098</v>
      </c>
      <c r="AP15" s="315">
        <v>1726</v>
      </c>
      <c r="AQ15" s="316">
        <v>2420</v>
      </c>
      <c r="AR15" s="317">
        <v>-28.7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522</v>
      </c>
      <c r="AL16" s="1217"/>
      <c r="AM16" s="1217"/>
      <c r="AN16" s="1218"/>
      <c r="AO16" s="315">
        <v>-147231</v>
      </c>
      <c r="AP16" s="315">
        <v>-9738</v>
      </c>
      <c r="AQ16" s="316">
        <v>-9543</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1597535</v>
      </c>
      <c r="AP17" s="315">
        <v>105664</v>
      </c>
      <c r="AQ17" s="316">
        <v>126021</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527</v>
      </c>
      <c r="AL21" s="1209"/>
      <c r="AM21" s="1209"/>
      <c r="AN21" s="1210"/>
      <c r="AO21" s="327">
        <v>11.97</v>
      </c>
      <c r="AP21" s="328">
        <v>11.29</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528</v>
      </c>
      <c r="AL22" s="1209"/>
      <c r="AM22" s="1209"/>
      <c r="AN22" s="1210"/>
      <c r="AO22" s="332">
        <v>95.7</v>
      </c>
      <c r="AP22" s="333">
        <v>95.5</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532</v>
      </c>
      <c r="AL32" s="1225"/>
      <c r="AM32" s="1225"/>
      <c r="AN32" s="1226"/>
      <c r="AO32" s="342">
        <v>968198</v>
      </c>
      <c r="AP32" s="342">
        <v>64038</v>
      </c>
      <c r="AQ32" s="343">
        <v>80565</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533</v>
      </c>
      <c r="AL33" s="1225"/>
      <c r="AM33" s="1225"/>
      <c r="AN33" s="122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534</v>
      </c>
      <c r="AL34" s="1225"/>
      <c r="AM34" s="1225"/>
      <c r="AN34" s="122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535</v>
      </c>
      <c r="AL35" s="1225"/>
      <c r="AM35" s="1225"/>
      <c r="AN35" s="1226"/>
      <c r="AO35" s="342">
        <v>802969</v>
      </c>
      <c r="AP35" s="342">
        <v>53110</v>
      </c>
      <c r="AQ35" s="343">
        <v>27422</v>
      </c>
      <c r="AR35" s="344">
        <v>93.7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536</v>
      </c>
      <c r="AL36" s="1225"/>
      <c r="AM36" s="1225"/>
      <c r="AN36" s="1226"/>
      <c r="AO36" s="342">
        <v>17031</v>
      </c>
      <c r="AP36" s="342">
        <v>1126</v>
      </c>
      <c r="AQ36" s="343">
        <v>3182</v>
      </c>
      <c r="AR36" s="344">
        <v>-64.599999999999994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537</v>
      </c>
      <c r="AL37" s="1225"/>
      <c r="AM37" s="1225"/>
      <c r="AN37" s="1226"/>
      <c r="AO37" s="342">
        <v>4454</v>
      </c>
      <c r="AP37" s="342">
        <v>295</v>
      </c>
      <c r="AQ37" s="343">
        <v>1220</v>
      </c>
      <c r="AR37" s="344">
        <v>-75.8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538</v>
      </c>
      <c r="AL38" s="1228"/>
      <c r="AM38" s="1228"/>
      <c r="AN38" s="1229"/>
      <c r="AO38" s="345" t="s">
        <v>518</v>
      </c>
      <c r="AP38" s="345" t="s">
        <v>518</v>
      </c>
      <c r="AQ38" s="346">
        <v>15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539</v>
      </c>
      <c r="AL39" s="1228"/>
      <c r="AM39" s="1228"/>
      <c r="AN39" s="1229"/>
      <c r="AO39" s="342">
        <v>-5374</v>
      </c>
      <c r="AP39" s="342">
        <v>-355</v>
      </c>
      <c r="AQ39" s="343">
        <v>-3624</v>
      </c>
      <c r="AR39" s="344">
        <v>-90.2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540</v>
      </c>
      <c r="AL40" s="1225"/>
      <c r="AM40" s="1225"/>
      <c r="AN40" s="1226"/>
      <c r="AO40" s="342">
        <v>-1216800</v>
      </c>
      <c r="AP40" s="342">
        <v>-80482</v>
      </c>
      <c r="AQ40" s="343">
        <v>-76316</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570478</v>
      </c>
      <c r="AP41" s="342">
        <v>37733</v>
      </c>
      <c r="AQ41" s="343">
        <v>32463</v>
      </c>
      <c r="AR41" s="344">
        <v>16.2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509</v>
      </c>
      <c r="AN49" s="1221" t="s">
        <v>544</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665818</v>
      </c>
      <c r="AN51" s="364">
        <v>42506</v>
      </c>
      <c r="AO51" s="365">
        <v>-5</v>
      </c>
      <c r="AP51" s="366">
        <v>101693</v>
      </c>
      <c r="AQ51" s="367">
        <v>-13.9</v>
      </c>
      <c r="AR51" s="368">
        <v>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550983</v>
      </c>
      <c r="AN52" s="372">
        <v>35175</v>
      </c>
      <c r="AO52" s="373">
        <v>-13.8</v>
      </c>
      <c r="AP52" s="374">
        <v>51066</v>
      </c>
      <c r="AQ52" s="375">
        <v>-6.5</v>
      </c>
      <c r="AR52" s="376">
        <v>-7.3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767430</v>
      </c>
      <c r="AN53" s="364">
        <v>49406</v>
      </c>
      <c r="AO53" s="365">
        <v>16.2</v>
      </c>
      <c r="AP53" s="366">
        <v>93741</v>
      </c>
      <c r="AQ53" s="367">
        <v>-7.8</v>
      </c>
      <c r="AR53" s="368">
        <v>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444051</v>
      </c>
      <c r="AN54" s="372">
        <v>28588</v>
      </c>
      <c r="AO54" s="373">
        <v>-18.7</v>
      </c>
      <c r="AP54" s="374">
        <v>46285</v>
      </c>
      <c r="AQ54" s="375">
        <v>-9.4</v>
      </c>
      <c r="AR54" s="376">
        <v>-9.3000000000000007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990440</v>
      </c>
      <c r="AN55" s="364">
        <v>64306</v>
      </c>
      <c r="AO55" s="365">
        <v>30.2</v>
      </c>
      <c r="AP55" s="366">
        <v>107537</v>
      </c>
      <c r="AQ55" s="367">
        <v>14.7</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414446</v>
      </c>
      <c r="AN56" s="372">
        <v>26909</v>
      </c>
      <c r="AO56" s="373">
        <v>-5.9</v>
      </c>
      <c r="AP56" s="374">
        <v>57923</v>
      </c>
      <c r="AQ56" s="375">
        <v>25.1</v>
      </c>
      <c r="AR56" s="376">
        <v>-31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1002666</v>
      </c>
      <c r="AN57" s="364">
        <v>65662</v>
      </c>
      <c r="AO57" s="365">
        <v>2.1</v>
      </c>
      <c r="AP57" s="366">
        <v>113913</v>
      </c>
      <c r="AQ57" s="367">
        <v>5.9</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416120</v>
      </c>
      <c r="AN58" s="372">
        <v>27251</v>
      </c>
      <c r="AO58" s="373">
        <v>1.3</v>
      </c>
      <c r="AP58" s="374">
        <v>53160</v>
      </c>
      <c r="AQ58" s="375">
        <v>-8.1999999999999993</v>
      </c>
      <c r="AR58" s="376">
        <v>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969657</v>
      </c>
      <c r="AN59" s="364">
        <v>64135</v>
      </c>
      <c r="AO59" s="365">
        <v>-2.2999999999999998</v>
      </c>
      <c r="AP59" s="366">
        <v>115050</v>
      </c>
      <c r="AQ59" s="367">
        <v>1</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495828</v>
      </c>
      <c r="AN60" s="372">
        <v>32795</v>
      </c>
      <c r="AO60" s="373">
        <v>20.3</v>
      </c>
      <c r="AP60" s="374">
        <v>53792</v>
      </c>
      <c r="AQ60" s="375">
        <v>1.2</v>
      </c>
      <c r="AR60" s="376">
        <v>19.100000000000001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879202</v>
      </c>
      <c r="AN61" s="379">
        <v>57203</v>
      </c>
      <c r="AO61" s="380">
        <v>8.1999999999999993</v>
      </c>
      <c r="AP61" s="381">
        <v>106387</v>
      </c>
      <c r="AQ61" s="382">
        <v>0</v>
      </c>
      <c r="AR61" s="368">
        <v>8.1999999999999993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464286</v>
      </c>
      <c r="AN62" s="372">
        <v>30144</v>
      </c>
      <c r="AO62" s="373">
        <v>-3.4</v>
      </c>
      <c r="AP62" s="374">
        <v>52445</v>
      </c>
      <c r="AQ62" s="375">
        <v>0.4</v>
      </c>
      <c r="AR62" s="376">
        <v>-3.8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RiwssJqgIUAqjnhzCzCBYSnlWjNDz1eTmsddLV7M7SOM+53sEtyNqlUp6M1Ao5nBJ/1s6HUNrs/XsFzeDhXPw==" saltValue="Sef/ODKdRgF6o/UCQAyv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aV85rKQamatKVJ21U5qJZRYXF7Z5P0Loax1hDyqN0PyYcxoODfzF//qmNtf+LVJf+t8VlJsmm3P7YIcDIK3tw==" saltValue="TC1wV4PbPhQ3+yt7BgjF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kJJP/ynp/JO7AJDK2jKOkIY46uHmmJ/rgCIG+RguPKB9wunU2A6QPe0BMLaDbUqN1UtBZrjSd6eItGxizG5w==" saltValue="DjN4+iq1ZTDsSfqmQDX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28.28</v>
      </c>
      <c r="G47" s="12">
        <v>30.01</v>
      </c>
      <c r="H47" s="12">
        <v>22.75</v>
      </c>
      <c r="I47" s="12">
        <v>26.38</v>
      </c>
      <c r="J47" s="13">
        <v>28.63</v>
      </c>
    </row>
    <row r="48" spans="2:10" ht="57.75" customHeight="1" x14ac:dyDescent="0.15">
      <c r="B48" s="14"/>
      <c r="C48" s="1235" t="s">
        <v>4</v>
      </c>
      <c r="D48" s="1235"/>
      <c r="E48" s="1236"/>
      <c r="F48" s="15">
        <v>3.66</v>
      </c>
      <c r="G48" s="16">
        <v>4.72</v>
      </c>
      <c r="H48" s="16">
        <v>4.9400000000000004</v>
      </c>
      <c r="I48" s="16">
        <v>7.94</v>
      </c>
      <c r="J48" s="17">
        <v>4.4000000000000004</v>
      </c>
    </row>
    <row r="49" spans="2:10" ht="57.75" customHeight="1" thickBot="1" x14ac:dyDescent="0.2">
      <c r="B49" s="18"/>
      <c r="C49" s="1237" t="s">
        <v>5</v>
      </c>
      <c r="D49" s="1237"/>
      <c r="E49" s="1238"/>
      <c r="F49" s="19">
        <v>1.47</v>
      </c>
      <c r="G49" s="20">
        <v>3.39</v>
      </c>
      <c r="H49" s="20" t="s">
        <v>565</v>
      </c>
      <c r="I49" s="20">
        <v>7.3</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ceK96fvY5KGd/amnudM2I7BaDJGHjqjEMBJ1bCf7pK3kJK7RaXIn/A25sm/CqaTHtsfAWjWOub9kdKzJqyAA==" saltValue="SIHo80sTR8gv7z76ZHkj0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567</v>
      </c>
      <c r="D34" s="1245"/>
      <c r="E34" s="1246"/>
      <c r="F34" s="32" t="s">
        <v>568</v>
      </c>
      <c r="G34" s="33" t="s">
        <v>569</v>
      </c>
      <c r="H34" s="33" t="s">
        <v>570</v>
      </c>
      <c r="I34" s="33" t="s">
        <v>568</v>
      </c>
      <c r="J34" s="34" t="s">
        <v>568</v>
      </c>
      <c r="K34" s="22"/>
      <c r="L34" s="22"/>
      <c r="M34" s="22"/>
      <c r="N34" s="22"/>
      <c r="O34" s="22"/>
      <c r="P34" s="22"/>
    </row>
    <row r="35" spans="1:16" ht="39" customHeight="1" x14ac:dyDescent="0.15">
      <c r="A35" s="22"/>
      <c r="B35" s="35"/>
      <c r="C35" s="1239" t="s">
        <v>571</v>
      </c>
      <c r="D35" s="1240"/>
      <c r="E35" s="1241"/>
      <c r="F35" s="36">
        <v>4.25</v>
      </c>
      <c r="G35" s="37">
        <v>5.33</v>
      </c>
      <c r="H35" s="37">
        <v>5.51</v>
      </c>
      <c r="I35" s="37">
        <v>8.5299999999999994</v>
      </c>
      <c r="J35" s="38">
        <v>4.99</v>
      </c>
      <c r="K35" s="22"/>
      <c r="L35" s="22"/>
      <c r="M35" s="22"/>
      <c r="N35" s="22"/>
      <c r="O35" s="22"/>
      <c r="P35" s="22"/>
    </row>
    <row r="36" spans="1:16" ht="39" customHeight="1" x14ac:dyDescent="0.15">
      <c r="A36" s="22"/>
      <c r="B36" s="35"/>
      <c r="C36" s="1239" t="s">
        <v>572</v>
      </c>
      <c r="D36" s="1240"/>
      <c r="E36" s="1241"/>
      <c r="F36" s="36">
        <v>0.24</v>
      </c>
      <c r="G36" s="37">
        <v>2</v>
      </c>
      <c r="H36" s="37">
        <v>2.5499999999999998</v>
      </c>
      <c r="I36" s="37">
        <v>2.73</v>
      </c>
      <c r="J36" s="38">
        <v>2.94</v>
      </c>
      <c r="K36" s="22"/>
      <c r="L36" s="22"/>
      <c r="M36" s="22"/>
      <c r="N36" s="22"/>
      <c r="O36" s="22"/>
      <c r="P36" s="22"/>
    </row>
    <row r="37" spans="1:16" ht="39" customHeight="1" x14ac:dyDescent="0.15">
      <c r="A37" s="22"/>
      <c r="B37" s="35"/>
      <c r="C37" s="1239" t="s">
        <v>573</v>
      </c>
      <c r="D37" s="1240"/>
      <c r="E37" s="1241"/>
      <c r="F37" s="36" t="s">
        <v>574</v>
      </c>
      <c r="G37" s="37" t="s">
        <v>575</v>
      </c>
      <c r="H37" s="37">
        <v>0</v>
      </c>
      <c r="I37" s="37">
        <v>0</v>
      </c>
      <c r="J37" s="38">
        <v>2.92</v>
      </c>
      <c r="K37" s="22"/>
      <c r="L37" s="22"/>
      <c r="M37" s="22"/>
      <c r="N37" s="22"/>
      <c r="O37" s="22"/>
      <c r="P37" s="22"/>
    </row>
    <row r="38" spans="1:16" ht="39" customHeight="1" x14ac:dyDescent="0.15">
      <c r="A38" s="22"/>
      <c r="B38" s="35"/>
      <c r="C38" s="1239" t="s">
        <v>576</v>
      </c>
      <c r="D38" s="1240"/>
      <c r="E38" s="1241"/>
      <c r="F38" s="36">
        <v>1.75</v>
      </c>
      <c r="G38" s="37">
        <v>1.7</v>
      </c>
      <c r="H38" s="37">
        <v>1.79</v>
      </c>
      <c r="I38" s="37">
        <v>0.61</v>
      </c>
      <c r="J38" s="38">
        <v>1.59</v>
      </c>
      <c r="K38" s="22"/>
      <c r="L38" s="22"/>
      <c r="M38" s="22"/>
      <c r="N38" s="22"/>
      <c r="O38" s="22"/>
      <c r="P38" s="22"/>
    </row>
    <row r="39" spans="1:16" ht="39" customHeight="1" x14ac:dyDescent="0.15">
      <c r="A39" s="22"/>
      <c r="B39" s="35"/>
      <c r="C39" s="1239" t="s">
        <v>577</v>
      </c>
      <c r="D39" s="1240"/>
      <c r="E39" s="1241"/>
      <c r="F39" s="36">
        <v>0.03</v>
      </c>
      <c r="G39" s="37">
        <v>0.32</v>
      </c>
      <c r="H39" s="37">
        <v>0.93</v>
      </c>
      <c r="I39" s="37">
        <v>0.61</v>
      </c>
      <c r="J39" s="38">
        <v>1.21</v>
      </c>
      <c r="K39" s="22"/>
      <c r="L39" s="22"/>
      <c r="M39" s="22"/>
      <c r="N39" s="22"/>
      <c r="O39" s="22"/>
      <c r="P39" s="22"/>
    </row>
    <row r="40" spans="1:16" ht="39" customHeight="1" x14ac:dyDescent="0.15">
      <c r="A40" s="22"/>
      <c r="B40" s="35"/>
      <c r="C40" s="1239" t="s">
        <v>578</v>
      </c>
      <c r="D40" s="1240"/>
      <c r="E40" s="1241"/>
      <c r="F40" s="36">
        <v>0.73</v>
      </c>
      <c r="G40" s="37">
        <v>0.41</v>
      </c>
      <c r="H40" s="37">
        <v>1.63</v>
      </c>
      <c r="I40" s="37">
        <v>0.97</v>
      </c>
      <c r="J40" s="38">
        <v>0.78</v>
      </c>
      <c r="K40" s="22"/>
      <c r="L40" s="22"/>
      <c r="M40" s="22"/>
      <c r="N40" s="22"/>
      <c r="O40" s="22"/>
      <c r="P40" s="22"/>
    </row>
    <row r="41" spans="1:16" ht="39" customHeight="1" x14ac:dyDescent="0.15">
      <c r="A41" s="22"/>
      <c r="B41" s="35"/>
      <c r="C41" s="1239" t="s">
        <v>579</v>
      </c>
      <c r="D41" s="1240"/>
      <c r="E41" s="1241"/>
      <c r="F41" s="36">
        <v>0.04</v>
      </c>
      <c r="G41" s="37">
        <v>0.15</v>
      </c>
      <c r="H41" s="37">
        <v>0.33</v>
      </c>
      <c r="I41" s="37">
        <v>0.18</v>
      </c>
      <c r="J41" s="38">
        <v>0.22</v>
      </c>
      <c r="K41" s="22"/>
      <c r="L41" s="22"/>
      <c r="M41" s="22"/>
      <c r="N41" s="22"/>
      <c r="O41" s="22"/>
      <c r="P41" s="22"/>
    </row>
    <row r="42" spans="1:16" ht="39" customHeight="1" x14ac:dyDescent="0.15">
      <c r="A42" s="22"/>
      <c r="B42" s="39"/>
      <c r="C42" s="1239" t="s">
        <v>580</v>
      </c>
      <c r="D42" s="1240"/>
      <c r="E42" s="1241"/>
      <c r="F42" s="36" t="s">
        <v>518</v>
      </c>
      <c r="G42" s="37" t="s">
        <v>518</v>
      </c>
      <c r="H42" s="37" t="s">
        <v>518</v>
      </c>
      <c r="I42" s="37" t="s">
        <v>518</v>
      </c>
      <c r="J42" s="38" t="s">
        <v>518</v>
      </c>
      <c r="K42" s="22"/>
      <c r="L42" s="22"/>
      <c r="M42" s="22"/>
      <c r="N42" s="22"/>
      <c r="O42" s="22"/>
      <c r="P42" s="22"/>
    </row>
    <row r="43" spans="1:16" ht="39" customHeight="1" thickBot="1" x14ac:dyDescent="0.2">
      <c r="A43" s="22"/>
      <c r="B43" s="40"/>
      <c r="C43" s="1242" t="s">
        <v>581</v>
      </c>
      <c r="D43" s="1243"/>
      <c r="E43" s="1244"/>
      <c r="F43" s="41">
        <v>0</v>
      </c>
      <c r="G43" s="42">
        <v>0</v>
      </c>
      <c r="H43" s="42">
        <v>0</v>
      </c>
      <c r="I43" s="42">
        <v>0</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2XF5YozDvB1r0aXE6SpzCnz9VLxQRZk7z6pJ2QUWuYI7b2URlPAa0ONrzb5Hr9TUpDFt6pBpLvOUfUIsesbg==" saltValue="16z/w/S4X8lfT/n3gmpx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986</v>
      </c>
      <c r="L45" s="60">
        <v>975</v>
      </c>
      <c r="M45" s="60">
        <v>1020</v>
      </c>
      <c r="N45" s="60">
        <v>982</v>
      </c>
      <c r="O45" s="61">
        <v>968</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518</v>
      </c>
      <c r="L46" s="64" t="s">
        <v>518</v>
      </c>
      <c r="M46" s="64" t="s">
        <v>518</v>
      </c>
      <c r="N46" s="64" t="s">
        <v>518</v>
      </c>
      <c r="O46" s="65" t="s">
        <v>518</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518</v>
      </c>
      <c r="L47" s="64" t="s">
        <v>518</v>
      </c>
      <c r="M47" s="64" t="s">
        <v>518</v>
      </c>
      <c r="N47" s="64" t="s">
        <v>518</v>
      </c>
      <c r="O47" s="65" t="s">
        <v>518</v>
      </c>
      <c r="P47" s="48"/>
      <c r="Q47" s="48"/>
      <c r="R47" s="48"/>
      <c r="S47" s="48"/>
      <c r="T47" s="48"/>
      <c r="U47" s="48"/>
    </row>
    <row r="48" spans="1:21" ht="30.75" customHeight="1" x14ac:dyDescent="0.15">
      <c r="A48" s="48"/>
      <c r="B48" s="1249"/>
      <c r="C48" s="1250"/>
      <c r="D48" s="62"/>
      <c r="E48" s="1255" t="s">
        <v>14</v>
      </c>
      <c r="F48" s="1255"/>
      <c r="G48" s="1255"/>
      <c r="H48" s="1255"/>
      <c r="I48" s="1255"/>
      <c r="J48" s="1256"/>
      <c r="K48" s="63">
        <v>590</v>
      </c>
      <c r="L48" s="64">
        <v>597</v>
      </c>
      <c r="M48" s="64">
        <v>722</v>
      </c>
      <c r="N48" s="64">
        <v>731</v>
      </c>
      <c r="O48" s="65">
        <v>803</v>
      </c>
      <c r="P48" s="48"/>
      <c r="Q48" s="48"/>
      <c r="R48" s="48"/>
      <c r="S48" s="48"/>
      <c r="T48" s="48"/>
      <c r="U48" s="48"/>
    </row>
    <row r="49" spans="1:21" ht="30.75" customHeight="1" x14ac:dyDescent="0.15">
      <c r="A49" s="48"/>
      <c r="B49" s="1249"/>
      <c r="C49" s="1250"/>
      <c r="D49" s="62"/>
      <c r="E49" s="1255" t="s">
        <v>15</v>
      </c>
      <c r="F49" s="1255"/>
      <c r="G49" s="1255"/>
      <c r="H49" s="1255"/>
      <c r="I49" s="1255"/>
      <c r="J49" s="1256"/>
      <c r="K49" s="63">
        <v>35</v>
      </c>
      <c r="L49" s="64">
        <v>25</v>
      </c>
      <c r="M49" s="64">
        <v>32</v>
      </c>
      <c r="N49" s="64">
        <v>31</v>
      </c>
      <c r="O49" s="65">
        <v>17</v>
      </c>
      <c r="P49" s="48"/>
      <c r="Q49" s="48"/>
      <c r="R49" s="48"/>
      <c r="S49" s="48"/>
      <c r="T49" s="48"/>
      <c r="U49" s="48"/>
    </row>
    <row r="50" spans="1:21" ht="30.75" customHeight="1" x14ac:dyDescent="0.15">
      <c r="A50" s="48"/>
      <c r="B50" s="1249"/>
      <c r="C50" s="1250"/>
      <c r="D50" s="62"/>
      <c r="E50" s="1255" t="s">
        <v>16</v>
      </c>
      <c r="F50" s="1255"/>
      <c r="G50" s="1255"/>
      <c r="H50" s="1255"/>
      <c r="I50" s="1255"/>
      <c r="J50" s="1256"/>
      <c r="K50" s="63">
        <v>36</v>
      </c>
      <c r="L50" s="64">
        <v>12</v>
      </c>
      <c r="M50" s="64">
        <v>9</v>
      </c>
      <c r="N50" s="64">
        <v>7</v>
      </c>
      <c r="O50" s="65">
        <v>4</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518</v>
      </c>
      <c r="L51" s="64" t="s">
        <v>518</v>
      </c>
      <c r="M51" s="64" t="s">
        <v>518</v>
      </c>
      <c r="N51" s="64" t="s">
        <v>518</v>
      </c>
      <c r="O51" s="65" t="s">
        <v>518</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1113</v>
      </c>
      <c r="L52" s="64">
        <v>1118</v>
      </c>
      <c r="M52" s="64">
        <v>1153</v>
      </c>
      <c r="N52" s="64">
        <v>1192</v>
      </c>
      <c r="O52" s="65">
        <v>1222</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534</v>
      </c>
      <c r="L53" s="69">
        <v>491</v>
      </c>
      <c r="M53" s="69">
        <v>630</v>
      </c>
      <c r="N53" s="69">
        <v>559</v>
      </c>
      <c r="O53" s="70">
        <v>570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3" t="s">
        <v>24</v>
      </c>
      <c r="C57" s="1264"/>
      <c r="D57" s="1267" t="s">
        <v>25</v>
      </c>
      <c r="E57" s="1268"/>
      <c r="F57" s="1268"/>
      <c r="G57" s="1268"/>
      <c r="H57" s="1268"/>
      <c r="I57" s="1268"/>
      <c r="J57" s="1269"/>
      <c r="K57" s="82"/>
      <c r="L57" s="83"/>
      <c r="M57" s="83"/>
      <c r="N57" s="83"/>
      <c r="O57" s="84"/>
    </row>
    <row r="58" spans="1:21" ht="31.5" customHeight="1" thickBot="1" x14ac:dyDescent="0.2">
      <c r="B58" s="1265"/>
      <c r="C58" s="1266"/>
      <c r="D58" s="1270" t="s">
        <v>26</v>
      </c>
      <c r="E58" s="1271"/>
      <c r="F58" s="1271"/>
      <c r="G58" s="1271"/>
      <c r="H58" s="1271"/>
      <c r="I58" s="1271"/>
      <c r="J58" s="1272"/>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kw4eVxeA3wIuAMuYqXrTzE6yW+Nfv5lrKKBgpyBt8mIZ+lPp+L8ch17OA9kpHF5csy3ubXdGWDH2+dwVahCnQ==" saltValue="d/qvCAmvxZA55JSJR4oA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3" t="s">
        <v>29</v>
      </c>
      <c r="C41" s="1274"/>
      <c r="D41" s="101"/>
      <c r="E41" s="1279" t="s">
        <v>30</v>
      </c>
      <c r="F41" s="1279"/>
      <c r="G41" s="1279"/>
      <c r="H41" s="1280"/>
      <c r="I41" s="102">
        <v>8447</v>
      </c>
      <c r="J41" s="103">
        <v>8140</v>
      </c>
      <c r="K41" s="103">
        <v>6995</v>
      </c>
      <c r="L41" s="103">
        <v>7518</v>
      </c>
      <c r="M41" s="104">
        <v>7406</v>
      </c>
    </row>
    <row r="42" spans="2:13" ht="27.75" customHeight="1" x14ac:dyDescent="0.15">
      <c r="B42" s="1275"/>
      <c r="C42" s="1276"/>
      <c r="D42" s="105"/>
      <c r="E42" s="1281" t="s">
        <v>31</v>
      </c>
      <c r="F42" s="1281"/>
      <c r="G42" s="1281"/>
      <c r="H42" s="1282"/>
      <c r="I42" s="106">
        <v>40</v>
      </c>
      <c r="J42" s="107">
        <v>31</v>
      </c>
      <c r="K42" s="107">
        <v>270</v>
      </c>
      <c r="L42" s="107">
        <v>15</v>
      </c>
      <c r="M42" s="108">
        <v>11</v>
      </c>
    </row>
    <row r="43" spans="2:13" ht="27.75" customHeight="1" x14ac:dyDescent="0.15">
      <c r="B43" s="1275"/>
      <c r="C43" s="1276"/>
      <c r="D43" s="105"/>
      <c r="E43" s="1281" t="s">
        <v>32</v>
      </c>
      <c r="F43" s="1281"/>
      <c r="G43" s="1281"/>
      <c r="H43" s="1282"/>
      <c r="I43" s="106">
        <v>9511</v>
      </c>
      <c r="J43" s="107">
        <v>9099</v>
      </c>
      <c r="K43" s="107">
        <v>9174</v>
      </c>
      <c r="L43" s="107">
        <v>8896</v>
      </c>
      <c r="M43" s="108">
        <v>8702</v>
      </c>
    </row>
    <row r="44" spans="2:13" ht="27.75" customHeight="1" x14ac:dyDescent="0.15">
      <c r="B44" s="1275"/>
      <c r="C44" s="1276"/>
      <c r="D44" s="105"/>
      <c r="E44" s="1281" t="s">
        <v>33</v>
      </c>
      <c r="F44" s="1281"/>
      <c r="G44" s="1281"/>
      <c r="H44" s="1282"/>
      <c r="I44" s="106">
        <v>272</v>
      </c>
      <c r="J44" s="107">
        <v>278</v>
      </c>
      <c r="K44" s="107">
        <v>261</v>
      </c>
      <c r="L44" s="107">
        <v>238</v>
      </c>
      <c r="M44" s="108">
        <v>239</v>
      </c>
    </row>
    <row r="45" spans="2:13" ht="27.75" customHeight="1" x14ac:dyDescent="0.15">
      <c r="B45" s="1275"/>
      <c r="C45" s="1276"/>
      <c r="D45" s="105"/>
      <c r="E45" s="1281" t="s">
        <v>34</v>
      </c>
      <c r="F45" s="1281"/>
      <c r="G45" s="1281"/>
      <c r="H45" s="1282"/>
      <c r="I45" s="106">
        <v>1072</v>
      </c>
      <c r="J45" s="107">
        <v>918</v>
      </c>
      <c r="K45" s="107">
        <v>858</v>
      </c>
      <c r="L45" s="107">
        <v>845</v>
      </c>
      <c r="M45" s="108">
        <v>790</v>
      </c>
    </row>
    <row r="46" spans="2:13" ht="27.75" customHeight="1" x14ac:dyDescent="0.15">
      <c r="B46" s="1275"/>
      <c r="C46" s="1276"/>
      <c r="D46" s="109"/>
      <c r="E46" s="1281" t="s">
        <v>35</v>
      </c>
      <c r="F46" s="1281"/>
      <c r="G46" s="1281"/>
      <c r="H46" s="1282"/>
      <c r="I46" s="106" t="s">
        <v>518</v>
      </c>
      <c r="J46" s="107" t="s">
        <v>518</v>
      </c>
      <c r="K46" s="107" t="s">
        <v>518</v>
      </c>
      <c r="L46" s="107" t="s">
        <v>518</v>
      </c>
      <c r="M46" s="108" t="s">
        <v>518</v>
      </c>
    </row>
    <row r="47" spans="2:13" ht="27.75" customHeight="1" x14ac:dyDescent="0.15">
      <c r="B47" s="1275"/>
      <c r="C47" s="1276"/>
      <c r="D47" s="110"/>
      <c r="E47" s="1283" t="s">
        <v>36</v>
      </c>
      <c r="F47" s="1284"/>
      <c r="G47" s="1284"/>
      <c r="H47" s="1285"/>
      <c r="I47" s="106" t="s">
        <v>518</v>
      </c>
      <c r="J47" s="107" t="s">
        <v>518</v>
      </c>
      <c r="K47" s="107" t="s">
        <v>518</v>
      </c>
      <c r="L47" s="107" t="s">
        <v>518</v>
      </c>
      <c r="M47" s="108" t="s">
        <v>518</v>
      </c>
    </row>
    <row r="48" spans="2:13" ht="27.75" customHeight="1" x14ac:dyDescent="0.15">
      <c r="B48" s="1275"/>
      <c r="C48" s="1276"/>
      <c r="D48" s="105"/>
      <c r="E48" s="1281" t="s">
        <v>37</v>
      </c>
      <c r="F48" s="1281"/>
      <c r="G48" s="1281"/>
      <c r="H48" s="1282"/>
      <c r="I48" s="106" t="s">
        <v>518</v>
      </c>
      <c r="J48" s="107" t="s">
        <v>518</v>
      </c>
      <c r="K48" s="107" t="s">
        <v>518</v>
      </c>
      <c r="L48" s="107" t="s">
        <v>518</v>
      </c>
      <c r="M48" s="108" t="s">
        <v>518</v>
      </c>
    </row>
    <row r="49" spans="2:13" ht="27.75" customHeight="1" x14ac:dyDescent="0.15">
      <c r="B49" s="1277"/>
      <c r="C49" s="1278"/>
      <c r="D49" s="105"/>
      <c r="E49" s="1281" t="s">
        <v>38</v>
      </c>
      <c r="F49" s="1281"/>
      <c r="G49" s="1281"/>
      <c r="H49" s="1282"/>
      <c r="I49" s="106" t="s">
        <v>518</v>
      </c>
      <c r="J49" s="107" t="s">
        <v>518</v>
      </c>
      <c r="K49" s="107" t="s">
        <v>518</v>
      </c>
      <c r="L49" s="107" t="s">
        <v>518</v>
      </c>
      <c r="M49" s="108" t="s">
        <v>518</v>
      </c>
    </row>
    <row r="50" spans="2:13" ht="27.75" customHeight="1" x14ac:dyDescent="0.15">
      <c r="B50" s="1286" t="s">
        <v>39</v>
      </c>
      <c r="C50" s="1287"/>
      <c r="D50" s="111"/>
      <c r="E50" s="1281" t="s">
        <v>40</v>
      </c>
      <c r="F50" s="1281"/>
      <c r="G50" s="1281"/>
      <c r="H50" s="1282"/>
      <c r="I50" s="106">
        <v>1772</v>
      </c>
      <c r="J50" s="107">
        <v>2055</v>
      </c>
      <c r="K50" s="107">
        <v>1761</v>
      </c>
      <c r="L50" s="107">
        <v>1949</v>
      </c>
      <c r="M50" s="108">
        <v>2078</v>
      </c>
    </row>
    <row r="51" spans="2:13" ht="27.75" customHeight="1" x14ac:dyDescent="0.15">
      <c r="B51" s="1275"/>
      <c r="C51" s="1276"/>
      <c r="D51" s="105"/>
      <c r="E51" s="1281" t="s">
        <v>41</v>
      </c>
      <c r="F51" s="1281"/>
      <c r="G51" s="1281"/>
      <c r="H51" s="1282"/>
      <c r="I51" s="106">
        <v>48</v>
      </c>
      <c r="J51" s="107">
        <v>37</v>
      </c>
      <c r="K51" s="107">
        <v>32</v>
      </c>
      <c r="L51" s="107">
        <v>24</v>
      </c>
      <c r="M51" s="108">
        <v>19</v>
      </c>
    </row>
    <row r="52" spans="2:13" ht="27.75" customHeight="1" x14ac:dyDescent="0.15">
      <c r="B52" s="1277"/>
      <c r="C52" s="1278"/>
      <c r="D52" s="105"/>
      <c r="E52" s="1281" t="s">
        <v>42</v>
      </c>
      <c r="F52" s="1281"/>
      <c r="G52" s="1281"/>
      <c r="H52" s="1282"/>
      <c r="I52" s="106">
        <v>13146</v>
      </c>
      <c r="J52" s="107">
        <v>12565</v>
      </c>
      <c r="K52" s="107">
        <v>12047</v>
      </c>
      <c r="L52" s="107">
        <v>11388</v>
      </c>
      <c r="M52" s="108">
        <v>11107</v>
      </c>
    </row>
    <row r="53" spans="2:13" ht="27.75" customHeight="1" thickBot="1" x14ac:dyDescent="0.2">
      <c r="B53" s="1288" t="s">
        <v>43</v>
      </c>
      <c r="C53" s="1289"/>
      <c r="D53" s="112"/>
      <c r="E53" s="1290" t="s">
        <v>44</v>
      </c>
      <c r="F53" s="1290"/>
      <c r="G53" s="1290"/>
      <c r="H53" s="1291"/>
      <c r="I53" s="113">
        <v>4377</v>
      </c>
      <c r="J53" s="114">
        <v>3808</v>
      </c>
      <c r="K53" s="114">
        <v>3718</v>
      </c>
      <c r="L53" s="114">
        <v>4150</v>
      </c>
      <c r="M53" s="115">
        <v>3943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icjOQU5qWz8wk3KwE9epczJ/5P5NFLocEHtj4JlOQWa0+gOU0mjn1YLMcVd21AjMlmIb5Cn2T9B2gn0PH9+hQ==" saltValue="5oLgLwmkoMLy5E84dxFX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0" t="s">
        <v>47</v>
      </c>
      <c r="D55" s="1300"/>
      <c r="E55" s="1301"/>
      <c r="F55" s="127">
        <v>1222</v>
      </c>
      <c r="G55" s="127">
        <v>1450</v>
      </c>
      <c r="H55" s="128">
        <v>1552</v>
      </c>
    </row>
    <row r="56" spans="2:8" ht="52.5" customHeight="1" x14ac:dyDescent="0.15">
      <c r="B56" s="129"/>
      <c r="C56" s="1302" t="s">
        <v>48</v>
      </c>
      <c r="D56" s="1302"/>
      <c r="E56" s="1303"/>
      <c r="F56" s="130">
        <v>44</v>
      </c>
      <c r="G56" s="130">
        <v>44</v>
      </c>
      <c r="H56" s="131">
        <v>44</v>
      </c>
    </row>
    <row r="57" spans="2:8" ht="53.25" customHeight="1" x14ac:dyDescent="0.15">
      <c r="B57" s="129"/>
      <c r="C57" s="1304" t="s">
        <v>49</v>
      </c>
      <c r="D57" s="1304"/>
      <c r="E57" s="1305"/>
      <c r="F57" s="132">
        <v>1707</v>
      </c>
      <c r="G57" s="132">
        <v>1446</v>
      </c>
      <c r="H57" s="133">
        <v>1462</v>
      </c>
    </row>
    <row r="58" spans="2:8" ht="45.75" customHeight="1" x14ac:dyDescent="0.15">
      <c r="B58" s="134"/>
      <c r="C58" s="1292" t="s">
        <v>50</v>
      </c>
      <c r="D58" s="1293"/>
      <c r="E58" s="1294"/>
      <c r="F58" s="135"/>
      <c r="G58" s="135"/>
      <c r="H58" s="136"/>
    </row>
    <row r="59" spans="2:8" ht="45.75" customHeight="1" x14ac:dyDescent="0.15">
      <c r="B59" s="134"/>
      <c r="C59" s="1292" t="s">
        <v>50</v>
      </c>
      <c r="D59" s="1293"/>
      <c r="E59" s="1294"/>
      <c r="F59" s="135"/>
      <c r="G59" s="135"/>
      <c r="H59" s="136"/>
    </row>
    <row r="60" spans="2:8" ht="45.75" customHeight="1" x14ac:dyDescent="0.15">
      <c r="B60" s="134"/>
      <c r="C60" s="1292" t="s">
        <v>50</v>
      </c>
      <c r="D60" s="1293"/>
      <c r="E60" s="1294"/>
      <c r="F60" s="135"/>
      <c r="G60" s="135"/>
      <c r="H60" s="136"/>
    </row>
    <row r="61" spans="2:8" ht="45.75" customHeight="1" x14ac:dyDescent="0.15">
      <c r="B61" s="134"/>
      <c r="C61" s="1292" t="s">
        <v>50</v>
      </c>
      <c r="D61" s="1293"/>
      <c r="E61" s="1294"/>
      <c r="F61" s="135"/>
      <c r="G61" s="135"/>
      <c r="H61" s="136"/>
    </row>
    <row r="62" spans="2:8" ht="45.75" customHeight="1" thickBot="1" x14ac:dyDescent="0.2">
      <c r="B62" s="137"/>
      <c r="C62" s="1295" t="s">
        <v>50</v>
      </c>
      <c r="D62" s="1296"/>
      <c r="E62" s="1297"/>
      <c r="F62" s="138"/>
      <c r="G62" s="138"/>
      <c r="H62" s="139"/>
    </row>
    <row r="63" spans="2:8" ht="52.5" customHeight="1" thickBot="1" x14ac:dyDescent="0.2">
      <c r="B63" s="140"/>
      <c r="C63" s="1298" t="s">
        <v>51</v>
      </c>
      <c r="D63" s="1298"/>
      <c r="E63" s="1299"/>
      <c r="F63" s="141">
        <v>2973</v>
      </c>
      <c r="G63" s="141">
        <v>2940</v>
      </c>
      <c r="H63" s="142">
        <v>3057</v>
      </c>
    </row>
    <row r="64" spans="2:8" ht="15" customHeight="1" x14ac:dyDescent="0.15"/>
    <row r="65" ht="0" hidden="1" customHeight="1" x14ac:dyDescent="0.15"/>
    <row r="66" ht="0" hidden="1" customHeight="1" x14ac:dyDescent="0.15"/>
  </sheetData>
  <sheetProtection algorithmName="SHA-512" hashValue="5EX8wYYoxSQklMF0RXcb37ueVeEBlaE02IUUcZU3w9l+j6zctfZg93tCxU+UiWsdcubCKdgUNL+IymBcj2CFUw==" saltValue="R2Y4kLu/bCFheFe4H7td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613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560</v>
      </c>
      <c r="BQ50" s="1321"/>
      <c r="BR50" s="1321"/>
      <c r="BS50" s="1321"/>
      <c r="BT50" s="1321"/>
      <c r="BU50" s="1321"/>
      <c r="BV50" s="1321"/>
      <c r="BW50" s="1321"/>
      <c r="BX50" s="1321" t="s">
        <v>561</v>
      </c>
      <c r="BY50" s="1321"/>
      <c r="BZ50" s="1321"/>
      <c r="CA50" s="1321"/>
      <c r="CB50" s="1321"/>
      <c r="CC50" s="1321"/>
      <c r="CD50" s="1321"/>
      <c r="CE50" s="1321"/>
      <c r="CF50" s="1321" t="s">
        <v>562</v>
      </c>
      <c r="CG50" s="1321"/>
      <c r="CH50" s="1321"/>
      <c r="CI50" s="1321"/>
      <c r="CJ50" s="1321"/>
      <c r="CK50" s="1321"/>
      <c r="CL50" s="1321"/>
      <c r="CM50" s="1321"/>
      <c r="CN50" s="1321" t="s">
        <v>563</v>
      </c>
      <c r="CO50" s="1321"/>
      <c r="CP50" s="1321"/>
      <c r="CQ50" s="1321"/>
      <c r="CR50" s="1321"/>
      <c r="CS50" s="1321"/>
      <c r="CT50" s="1321"/>
      <c r="CU50" s="1321"/>
      <c r="CV50" s="1321" t="s">
        <v>564</v>
      </c>
      <c r="CW50" s="1321"/>
      <c r="CX50" s="1321"/>
      <c r="CY50" s="1321"/>
      <c r="CZ50" s="1321"/>
      <c r="DA50" s="1321"/>
      <c r="DB50" s="1321"/>
      <c r="DC50" s="1321"/>
    </row>
    <row r="51" spans="1:109" ht="13.5" customHeight="1" x14ac:dyDescent="0.15">
      <c r="B51" s="394"/>
      <c r="G51" s="1322"/>
      <c r="H51" s="1322"/>
      <c r="I51" s="1325"/>
      <c r="J51" s="1325"/>
      <c r="K51" s="1323"/>
      <c r="L51" s="1323"/>
      <c r="M51" s="1323"/>
      <c r="N51" s="1323"/>
      <c r="AM51" s="403"/>
      <c r="AN51" s="1324" t="s">
        <v>605</v>
      </c>
      <c r="AO51" s="1324"/>
      <c r="AP51" s="1324"/>
      <c r="AQ51" s="1324"/>
      <c r="AR51" s="1324"/>
      <c r="AS51" s="1324"/>
      <c r="AT51" s="1324"/>
      <c r="AU51" s="1324"/>
      <c r="AV51" s="1324"/>
      <c r="AW51" s="1324"/>
      <c r="AX51" s="1324"/>
      <c r="AY51" s="1324"/>
      <c r="AZ51" s="1324"/>
      <c r="BA51" s="1324"/>
      <c r="BB51" s="1324" t="s">
        <v>606</v>
      </c>
      <c r="BC51" s="1324"/>
      <c r="BD51" s="1324"/>
      <c r="BE51" s="1324"/>
      <c r="BF51" s="1324"/>
      <c r="BG51" s="1324"/>
      <c r="BH51" s="1324"/>
      <c r="BI51" s="1324"/>
      <c r="BJ51" s="1324"/>
      <c r="BK51" s="1324"/>
      <c r="BL51" s="1324"/>
      <c r="BM51" s="1324"/>
      <c r="BN51" s="1324"/>
      <c r="BO51" s="1324"/>
      <c r="BP51" s="1306"/>
      <c r="BQ51" s="1307"/>
      <c r="BR51" s="1307"/>
      <c r="BS51" s="1307"/>
      <c r="BT51" s="1307"/>
      <c r="BU51" s="1307"/>
      <c r="BV51" s="1307"/>
      <c r="BW51" s="1307"/>
      <c r="BX51" s="1306"/>
      <c r="BY51" s="1307"/>
      <c r="BZ51" s="1307"/>
      <c r="CA51" s="1307"/>
      <c r="CB51" s="1307"/>
      <c r="CC51" s="1307"/>
      <c r="CD51" s="1307"/>
      <c r="CE51" s="1307"/>
      <c r="CF51" s="1307">
        <v>87.9</v>
      </c>
      <c r="CG51" s="1307"/>
      <c r="CH51" s="1307"/>
      <c r="CI51" s="1307"/>
      <c r="CJ51" s="1307"/>
      <c r="CK51" s="1307"/>
      <c r="CL51" s="1307"/>
      <c r="CM51" s="1307"/>
      <c r="CN51" s="1307">
        <v>96.2</v>
      </c>
      <c r="CO51" s="1307"/>
      <c r="CP51" s="1307"/>
      <c r="CQ51" s="1307"/>
      <c r="CR51" s="1307"/>
      <c r="CS51" s="1307"/>
      <c r="CT51" s="1307"/>
      <c r="CU51" s="1307"/>
      <c r="CV51" s="1307">
        <v>93.8</v>
      </c>
      <c r="CW51" s="1307"/>
      <c r="CX51" s="1307"/>
      <c r="CY51" s="1307"/>
      <c r="CZ51" s="1307"/>
      <c r="DA51" s="1307"/>
      <c r="DB51" s="1307"/>
      <c r="DC51" s="1307"/>
    </row>
    <row r="52" spans="1:109" x14ac:dyDescent="0.15">
      <c r="B52" s="394"/>
      <c r="G52" s="1322"/>
      <c r="H52" s="1322"/>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607</v>
      </c>
      <c r="BC53" s="1324"/>
      <c r="BD53" s="1324"/>
      <c r="BE53" s="1324"/>
      <c r="BF53" s="1324"/>
      <c r="BG53" s="1324"/>
      <c r="BH53" s="1324"/>
      <c r="BI53" s="1324"/>
      <c r="BJ53" s="1324"/>
      <c r="BK53" s="1324"/>
      <c r="BL53" s="1324"/>
      <c r="BM53" s="1324"/>
      <c r="BN53" s="1324"/>
      <c r="BO53" s="1324"/>
      <c r="BP53" s="1306"/>
      <c r="BQ53" s="1307"/>
      <c r="BR53" s="1307"/>
      <c r="BS53" s="1307"/>
      <c r="BT53" s="1307"/>
      <c r="BU53" s="1307"/>
      <c r="BV53" s="1307"/>
      <c r="BW53" s="1307"/>
      <c r="BX53" s="1306"/>
      <c r="BY53" s="1307"/>
      <c r="BZ53" s="1307"/>
      <c r="CA53" s="1307"/>
      <c r="CB53" s="1307"/>
      <c r="CC53" s="1307"/>
      <c r="CD53" s="1307"/>
      <c r="CE53" s="1307"/>
      <c r="CF53" s="1307">
        <v>57.1</v>
      </c>
      <c r="CG53" s="1307"/>
      <c r="CH53" s="1307"/>
      <c r="CI53" s="1307"/>
      <c r="CJ53" s="1307"/>
      <c r="CK53" s="1307"/>
      <c r="CL53" s="1307"/>
      <c r="CM53" s="1307"/>
      <c r="CN53" s="1307">
        <v>58.3</v>
      </c>
      <c r="CO53" s="1307"/>
      <c r="CP53" s="1307"/>
      <c r="CQ53" s="1307"/>
      <c r="CR53" s="1307"/>
      <c r="CS53" s="1307"/>
      <c r="CT53" s="1307"/>
      <c r="CU53" s="1307"/>
      <c r="CV53" s="1307">
        <v>59.2</v>
      </c>
      <c r="CW53" s="1307"/>
      <c r="CX53" s="1307"/>
      <c r="CY53" s="1307"/>
      <c r="CZ53" s="1307"/>
      <c r="DA53" s="1307"/>
      <c r="DB53" s="1307"/>
      <c r="DC53" s="1307"/>
    </row>
    <row r="54" spans="1:109" x14ac:dyDescent="0.15">
      <c r="A54" s="402"/>
      <c r="B54" s="394"/>
      <c r="G54" s="1322"/>
      <c r="H54" s="1322"/>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17"/>
      <c r="H55" s="1317"/>
      <c r="I55" s="1317"/>
      <c r="J55" s="1317"/>
      <c r="K55" s="1323"/>
      <c r="L55" s="1323"/>
      <c r="M55" s="1323"/>
      <c r="N55" s="1323"/>
      <c r="AN55" s="1321" t="s">
        <v>608</v>
      </c>
      <c r="AO55" s="1321"/>
      <c r="AP55" s="1321"/>
      <c r="AQ55" s="1321"/>
      <c r="AR55" s="1321"/>
      <c r="AS55" s="1321"/>
      <c r="AT55" s="1321"/>
      <c r="AU55" s="1321"/>
      <c r="AV55" s="1321"/>
      <c r="AW55" s="1321"/>
      <c r="AX55" s="1321"/>
      <c r="AY55" s="1321"/>
      <c r="AZ55" s="1321"/>
      <c r="BA55" s="1321"/>
      <c r="BB55" s="1324" t="s">
        <v>606</v>
      </c>
      <c r="BC55" s="1324"/>
      <c r="BD55" s="1324"/>
      <c r="BE55" s="1324"/>
      <c r="BF55" s="1324"/>
      <c r="BG55" s="1324"/>
      <c r="BH55" s="1324"/>
      <c r="BI55" s="1324"/>
      <c r="BJ55" s="1324"/>
      <c r="BK55" s="1324"/>
      <c r="BL55" s="1324"/>
      <c r="BM55" s="1324"/>
      <c r="BN55" s="1324"/>
      <c r="BO55" s="1324"/>
      <c r="BP55" s="1306"/>
      <c r="BQ55" s="1307"/>
      <c r="BR55" s="1307"/>
      <c r="BS55" s="1307"/>
      <c r="BT55" s="1307"/>
      <c r="BU55" s="1307"/>
      <c r="BV55" s="1307"/>
      <c r="BW55" s="1307"/>
      <c r="BX55" s="1306"/>
      <c r="BY55" s="1307"/>
      <c r="BZ55" s="1307"/>
      <c r="CA55" s="1307"/>
      <c r="CB55" s="1307"/>
      <c r="CC55" s="1307"/>
      <c r="CD55" s="1307"/>
      <c r="CE55" s="1307"/>
      <c r="CF55" s="1307">
        <v>51.4</v>
      </c>
      <c r="CG55" s="1307"/>
      <c r="CH55" s="1307"/>
      <c r="CI55" s="1307"/>
      <c r="CJ55" s="1307"/>
      <c r="CK55" s="1307"/>
      <c r="CL55" s="1307"/>
      <c r="CM55" s="1307"/>
      <c r="CN55" s="1307">
        <v>46.8</v>
      </c>
      <c r="CO55" s="1307"/>
      <c r="CP55" s="1307"/>
      <c r="CQ55" s="1307"/>
      <c r="CR55" s="1307"/>
      <c r="CS55" s="1307"/>
      <c r="CT55" s="1307"/>
      <c r="CU55" s="1307"/>
      <c r="CV55" s="1307">
        <v>48.4</v>
      </c>
      <c r="CW55" s="1307"/>
      <c r="CX55" s="1307"/>
      <c r="CY55" s="1307"/>
      <c r="CZ55" s="1307"/>
      <c r="DA55" s="1307"/>
      <c r="DB55" s="1307"/>
      <c r="DC55" s="1307"/>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607</v>
      </c>
      <c r="BC57" s="1324"/>
      <c r="BD57" s="1324"/>
      <c r="BE57" s="1324"/>
      <c r="BF57" s="1324"/>
      <c r="BG57" s="1324"/>
      <c r="BH57" s="1324"/>
      <c r="BI57" s="1324"/>
      <c r="BJ57" s="1324"/>
      <c r="BK57" s="1324"/>
      <c r="BL57" s="1324"/>
      <c r="BM57" s="1324"/>
      <c r="BN57" s="1324"/>
      <c r="BO57" s="1324"/>
      <c r="BP57" s="1306"/>
      <c r="BQ57" s="1307"/>
      <c r="BR57" s="1307"/>
      <c r="BS57" s="1307"/>
      <c r="BT57" s="1307"/>
      <c r="BU57" s="1307"/>
      <c r="BV57" s="1307"/>
      <c r="BW57" s="1307"/>
      <c r="BX57" s="1306"/>
      <c r="BY57" s="1307"/>
      <c r="BZ57" s="1307"/>
      <c r="CA57" s="1307"/>
      <c r="CB57" s="1307"/>
      <c r="CC57" s="1307"/>
      <c r="CD57" s="1307"/>
      <c r="CE57" s="1307"/>
      <c r="CF57" s="1307">
        <v>59.8</v>
      </c>
      <c r="CG57" s="1307"/>
      <c r="CH57" s="1307"/>
      <c r="CI57" s="1307"/>
      <c r="CJ57" s="1307"/>
      <c r="CK57" s="1307"/>
      <c r="CL57" s="1307"/>
      <c r="CM57" s="1307"/>
      <c r="CN57" s="1307">
        <v>61.4</v>
      </c>
      <c r="CO57" s="1307"/>
      <c r="CP57" s="1307"/>
      <c r="CQ57" s="1307"/>
      <c r="CR57" s="1307"/>
      <c r="CS57" s="1307"/>
      <c r="CT57" s="1307"/>
      <c r="CU57" s="1307"/>
      <c r="CV57" s="1307">
        <v>61.6</v>
      </c>
      <c r="CW57" s="1307"/>
      <c r="CX57" s="1307"/>
      <c r="CY57" s="1307"/>
      <c r="CZ57" s="1307"/>
      <c r="DA57" s="1307"/>
      <c r="DB57" s="1307"/>
      <c r="DC57" s="1307"/>
      <c r="DD57" s="407"/>
      <c r="DE57" s="406"/>
    </row>
    <row r="58" spans="1:109" s="402" customFormat="1" x14ac:dyDescent="0.15">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614</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560</v>
      </c>
      <c r="BQ72" s="1321"/>
      <c r="BR72" s="1321"/>
      <c r="BS72" s="1321"/>
      <c r="BT72" s="1321"/>
      <c r="BU72" s="1321"/>
      <c r="BV72" s="1321"/>
      <c r="BW72" s="1321"/>
      <c r="BX72" s="1321" t="s">
        <v>561</v>
      </c>
      <c r="BY72" s="1321"/>
      <c r="BZ72" s="1321"/>
      <c r="CA72" s="1321"/>
      <c r="CB72" s="1321"/>
      <c r="CC72" s="1321"/>
      <c r="CD72" s="1321"/>
      <c r="CE72" s="1321"/>
      <c r="CF72" s="1321" t="s">
        <v>562</v>
      </c>
      <c r="CG72" s="1321"/>
      <c r="CH72" s="1321"/>
      <c r="CI72" s="1321"/>
      <c r="CJ72" s="1321"/>
      <c r="CK72" s="1321"/>
      <c r="CL72" s="1321"/>
      <c r="CM72" s="1321"/>
      <c r="CN72" s="1321" t="s">
        <v>563</v>
      </c>
      <c r="CO72" s="1321"/>
      <c r="CP72" s="1321"/>
      <c r="CQ72" s="1321"/>
      <c r="CR72" s="1321"/>
      <c r="CS72" s="1321"/>
      <c r="CT72" s="1321"/>
      <c r="CU72" s="1321"/>
      <c r="CV72" s="1321" t="s">
        <v>564</v>
      </c>
      <c r="CW72" s="1321"/>
      <c r="CX72" s="1321"/>
      <c r="CY72" s="1321"/>
      <c r="CZ72" s="1321"/>
      <c r="DA72" s="1321"/>
      <c r="DB72" s="1321"/>
      <c r="DC72" s="1321"/>
    </row>
    <row r="73" spans="2:107" x14ac:dyDescent="0.15">
      <c r="B73" s="394"/>
      <c r="G73" s="1322"/>
      <c r="H73" s="1322"/>
      <c r="I73" s="1322"/>
      <c r="J73" s="1322"/>
      <c r="K73" s="1327"/>
      <c r="L73" s="1327"/>
      <c r="M73" s="1327"/>
      <c r="N73" s="1327"/>
      <c r="AM73" s="403"/>
      <c r="AN73" s="1324" t="s">
        <v>605</v>
      </c>
      <c r="AO73" s="1324"/>
      <c r="AP73" s="1324"/>
      <c r="AQ73" s="1324"/>
      <c r="AR73" s="1324"/>
      <c r="AS73" s="1324"/>
      <c r="AT73" s="1324"/>
      <c r="AU73" s="1324"/>
      <c r="AV73" s="1324"/>
      <c r="AW73" s="1324"/>
      <c r="AX73" s="1324"/>
      <c r="AY73" s="1324"/>
      <c r="AZ73" s="1324"/>
      <c r="BA73" s="1324"/>
      <c r="BB73" s="1324" t="s">
        <v>606</v>
      </c>
      <c r="BC73" s="1324"/>
      <c r="BD73" s="1324"/>
      <c r="BE73" s="1324"/>
      <c r="BF73" s="1324"/>
      <c r="BG73" s="1324"/>
      <c r="BH73" s="1324"/>
      <c r="BI73" s="1324"/>
      <c r="BJ73" s="1324"/>
      <c r="BK73" s="1324"/>
      <c r="BL73" s="1324"/>
      <c r="BM73" s="1324"/>
      <c r="BN73" s="1324"/>
      <c r="BO73" s="1324"/>
      <c r="BP73" s="1307">
        <v>103.1</v>
      </c>
      <c r="BQ73" s="1307"/>
      <c r="BR73" s="1307"/>
      <c r="BS73" s="1307"/>
      <c r="BT73" s="1307"/>
      <c r="BU73" s="1307"/>
      <c r="BV73" s="1307"/>
      <c r="BW73" s="1307"/>
      <c r="BX73" s="1307">
        <v>87.9</v>
      </c>
      <c r="BY73" s="1307"/>
      <c r="BZ73" s="1307"/>
      <c r="CA73" s="1307"/>
      <c r="CB73" s="1307"/>
      <c r="CC73" s="1307"/>
      <c r="CD73" s="1307"/>
      <c r="CE73" s="1307"/>
      <c r="CF73" s="1307">
        <v>87.9</v>
      </c>
      <c r="CG73" s="1307"/>
      <c r="CH73" s="1307"/>
      <c r="CI73" s="1307"/>
      <c r="CJ73" s="1307"/>
      <c r="CK73" s="1307"/>
      <c r="CL73" s="1307"/>
      <c r="CM73" s="1307"/>
      <c r="CN73" s="1307">
        <v>96.2</v>
      </c>
      <c r="CO73" s="1307"/>
      <c r="CP73" s="1307"/>
      <c r="CQ73" s="1307"/>
      <c r="CR73" s="1307"/>
      <c r="CS73" s="1307"/>
      <c r="CT73" s="1307"/>
      <c r="CU73" s="1307"/>
      <c r="CV73" s="1307">
        <v>93.8</v>
      </c>
      <c r="CW73" s="1307"/>
      <c r="CX73" s="1307"/>
      <c r="CY73" s="1307"/>
      <c r="CZ73" s="1307"/>
      <c r="DA73" s="1307"/>
      <c r="DB73" s="1307"/>
      <c r="DC73" s="1307"/>
    </row>
    <row r="74" spans="2:107" x14ac:dyDescent="0.15">
      <c r="B74" s="394"/>
      <c r="G74" s="1322"/>
      <c r="H74" s="1322"/>
      <c r="I74" s="1322"/>
      <c r="J74" s="1322"/>
      <c r="K74" s="1327"/>
      <c r="L74" s="1327"/>
      <c r="M74" s="1327"/>
      <c r="N74" s="1327"/>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610</v>
      </c>
      <c r="BC75" s="1324"/>
      <c r="BD75" s="1324"/>
      <c r="BE75" s="1324"/>
      <c r="BF75" s="1324"/>
      <c r="BG75" s="1324"/>
      <c r="BH75" s="1324"/>
      <c r="BI75" s="1324"/>
      <c r="BJ75" s="1324"/>
      <c r="BK75" s="1324"/>
      <c r="BL75" s="1324"/>
      <c r="BM75" s="1324"/>
      <c r="BN75" s="1324"/>
      <c r="BO75" s="1324"/>
      <c r="BP75" s="1307">
        <v>14.8</v>
      </c>
      <c r="BQ75" s="1307"/>
      <c r="BR75" s="1307"/>
      <c r="BS75" s="1307"/>
      <c r="BT75" s="1307"/>
      <c r="BU75" s="1307"/>
      <c r="BV75" s="1307"/>
      <c r="BW75" s="1307"/>
      <c r="BX75" s="1307">
        <v>13</v>
      </c>
      <c r="BY75" s="1307"/>
      <c r="BZ75" s="1307"/>
      <c r="CA75" s="1307"/>
      <c r="CB75" s="1307"/>
      <c r="CC75" s="1307"/>
      <c r="CD75" s="1307"/>
      <c r="CE75" s="1307"/>
      <c r="CF75" s="1307">
        <v>12.9</v>
      </c>
      <c r="CG75" s="1307"/>
      <c r="CH75" s="1307"/>
      <c r="CI75" s="1307"/>
      <c r="CJ75" s="1307"/>
      <c r="CK75" s="1307"/>
      <c r="CL75" s="1307"/>
      <c r="CM75" s="1307"/>
      <c r="CN75" s="1307">
        <v>13</v>
      </c>
      <c r="CO75" s="1307"/>
      <c r="CP75" s="1307"/>
      <c r="CQ75" s="1307"/>
      <c r="CR75" s="1307"/>
      <c r="CS75" s="1307"/>
      <c r="CT75" s="1307"/>
      <c r="CU75" s="1307"/>
      <c r="CV75" s="1307">
        <v>13.8</v>
      </c>
      <c r="CW75" s="1307"/>
      <c r="CX75" s="1307"/>
      <c r="CY75" s="1307"/>
      <c r="CZ75" s="1307"/>
      <c r="DA75" s="1307"/>
      <c r="DB75" s="1307"/>
      <c r="DC75" s="1307"/>
    </row>
    <row r="76" spans="2:107" x14ac:dyDescent="0.15">
      <c r="B76" s="394"/>
      <c r="G76" s="1322"/>
      <c r="H76" s="1322"/>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17"/>
      <c r="H77" s="1317"/>
      <c r="I77" s="1317"/>
      <c r="J77" s="1317"/>
      <c r="K77" s="1327"/>
      <c r="L77" s="1327"/>
      <c r="M77" s="1327"/>
      <c r="N77" s="1327"/>
      <c r="AN77" s="1321" t="s">
        <v>608</v>
      </c>
      <c r="AO77" s="1321"/>
      <c r="AP77" s="1321"/>
      <c r="AQ77" s="1321"/>
      <c r="AR77" s="1321"/>
      <c r="AS77" s="1321"/>
      <c r="AT77" s="1321"/>
      <c r="AU77" s="1321"/>
      <c r="AV77" s="1321"/>
      <c r="AW77" s="1321"/>
      <c r="AX77" s="1321"/>
      <c r="AY77" s="1321"/>
      <c r="AZ77" s="1321"/>
      <c r="BA77" s="1321"/>
      <c r="BB77" s="1324" t="s">
        <v>606</v>
      </c>
      <c r="BC77" s="1324"/>
      <c r="BD77" s="1324"/>
      <c r="BE77" s="1324"/>
      <c r="BF77" s="1324"/>
      <c r="BG77" s="1324"/>
      <c r="BH77" s="1324"/>
      <c r="BI77" s="1324"/>
      <c r="BJ77" s="1324"/>
      <c r="BK77" s="1324"/>
      <c r="BL77" s="1324"/>
      <c r="BM77" s="1324"/>
      <c r="BN77" s="1324"/>
      <c r="BO77" s="1324"/>
      <c r="BP77" s="1307">
        <v>49.7</v>
      </c>
      <c r="BQ77" s="1307"/>
      <c r="BR77" s="1307"/>
      <c r="BS77" s="1307"/>
      <c r="BT77" s="1307"/>
      <c r="BU77" s="1307"/>
      <c r="BV77" s="1307"/>
      <c r="BW77" s="1307"/>
      <c r="BX77" s="1307">
        <v>58.9</v>
      </c>
      <c r="BY77" s="1307"/>
      <c r="BZ77" s="1307"/>
      <c r="CA77" s="1307"/>
      <c r="CB77" s="1307"/>
      <c r="CC77" s="1307"/>
      <c r="CD77" s="1307"/>
      <c r="CE77" s="1307"/>
      <c r="CF77" s="1307">
        <v>51.4</v>
      </c>
      <c r="CG77" s="1307"/>
      <c r="CH77" s="1307"/>
      <c r="CI77" s="1307"/>
      <c r="CJ77" s="1307"/>
      <c r="CK77" s="1307"/>
      <c r="CL77" s="1307"/>
      <c r="CM77" s="1307"/>
      <c r="CN77" s="1307">
        <v>46.8</v>
      </c>
      <c r="CO77" s="1307"/>
      <c r="CP77" s="1307"/>
      <c r="CQ77" s="1307"/>
      <c r="CR77" s="1307"/>
      <c r="CS77" s="1307"/>
      <c r="CT77" s="1307"/>
      <c r="CU77" s="1307"/>
      <c r="CV77" s="1307">
        <v>48.4</v>
      </c>
      <c r="CW77" s="1307"/>
      <c r="CX77" s="1307"/>
      <c r="CY77" s="1307"/>
      <c r="CZ77" s="1307"/>
      <c r="DA77" s="1307"/>
      <c r="DB77" s="1307"/>
      <c r="DC77" s="1307"/>
    </row>
    <row r="78" spans="2:107" x14ac:dyDescent="0.15">
      <c r="B78" s="394"/>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610</v>
      </c>
      <c r="BC79" s="1324"/>
      <c r="BD79" s="1324"/>
      <c r="BE79" s="1324"/>
      <c r="BF79" s="1324"/>
      <c r="BG79" s="1324"/>
      <c r="BH79" s="1324"/>
      <c r="BI79" s="1324"/>
      <c r="BJ79" s="1324"/>
      <c r="BK79" s="1324"/>
      <c r="BL79" s="1324"/>
      <c r="BM79" s="1324"/>
      <c r="BN79" s="1324"/>
      <c r="BO79" s="1324"/>
      <c r="BP79" s="1307">
        <v>11.2</v>
      </c>
      <c r="BQ79" s="1307"/>
      <c r="BR79" s="1307"/>
      <c r="BS79" s="1307"/>
      <c r="BT79" s="1307"/>
      <c r="BU79" s="1307"/>
      <c r="BV79" s="1307"/>
      <c r="BW79" s="1307"/>
      <c r="BX79" s="1307">
        <v>10.8</v>
      </c>
      <c r="BY79" s="1307"/>
      <c r="BZ79" s="1307"/>
      <c r="CA79" s="1307"/>
      <c r="CB79" s="1307"/>
      <c r="CC79" s="1307"/>
      <c r="CD79" s="1307"/>
      <c r="CE79" s="1307"/>
      <c r="CF79" s="1307">
        <v>10.199999999999999</v>
      </c>
      <c r="CG79" s="1307"/>
      <c r="CH79" s="1307"/>
      <c r="CI79" s="1307"/>
      <c r="CJ79" s="1307"/>
      <c r="CK79" s="1307"/>
      <c r="CL79" s="1307"/>
      <c r="CM79" s="1307"/>
      <c r="CN79" s="1307">
        <v>9.9</v>
      </c>
      <c r="CO79" s="1307"/>
      <c r="CP79" s="1307"/>
      <c r="CQ79" s="1307"/>
      <c r="CR79" s="1307"/>
      <c r="CS79" s="1307"/>
      <c r="CT79" s="1307"/>
      <c r="CU79" s="1307"/>
      <c r="CV79" s="1307">
        <v>9.9</v>
      </c>
      <c r="CW79" s="1307"/>
      <c r="CX79" s="1307"/>
      <c r="CY79" s="1307"/>
      <c r="CZ79" s="1307"/>
      <c r="DA79" s="1307"/>
      <c r="DB79" s="1307"/>
      <c r="DC79" s="1307"/>
    </row>
    <row r="80" spans="2:107" x14ac:dyDescent="0.15">
      <c r="B80" s="394"/>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doRWK5L5JQhz95AFC26OQQaY1vcA4NH48xxcWz+0zGe2sgY95AnZHWYJjurGemCfcRsxxPaTmfO0BTWQWWWQ==" saltValue="CM7UCBD07ZcM4zOI+LDX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97qnwyKEFZdwJM+CmaWjBPlXGeBu9LBtx8xrMGqbnQD2HTfE97CDyYU9tBNgQGNevbGBDgCVrO3V8Ud0lIjAw==" saltValue="px3J0CGrrqNYB/ga3UC3z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Z19" sqref="BZ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C0rY7cpnHpF9fm4lb60ebZGanUinqf3Fkbf81M6Jl8e2Ha9JPJIZ66/WG07EHV01YR6Yl6crdOfkPz1yCiOw==" saltValue="H7EfChAeRJEqz6+URH2JB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42506</v>
      </c>
      <c r="E3" s="161"/>
      <c r="F3" s="162">
        <v>101693</v>
      </c>
      <c r="G3" s="163"/>
      <c r="H3" s="164"/>
    </row>
    <row r="4" spans="1:8" x14ac:dyDescent="0.15">
      <c r="A4" s="165"/>
      <c r="B4" s="166"/>
      <c r="C4" s="167"/>
      <c r="D4" s="168">
        <v>35175</v>
      </c>
      <c r="E4" s="169"/>
      <c r="F4" s="170">
        <v>51066</v>
      </c>
      <c r="G4" s="171"/>
      <c r="H4" s="172"/>
    </row>
    <row r="5" spans="1:8" x14ac:dyDescent="0.15">
      <c r="A5" s="153" t="s">
        <v>552</v>
      </c>
      <c r="B5" s="158"/>
      <c r="C5" s="159"/>
      <c r="D5" s="160">
        <v>49406</v>
      </c>
      <c r="E5" s="161"/>
      <c r="F5" s="162">
        <v>93741</v>
      </c>
      <c r="G5" s="163"/>
      <c r="H5" s="164"/>
    </row>
    <row r="6" spans="1:8" x14ac:dyDescent="0.15">
      <c r="A6" s="165"/>
      <c r="B6" s="166"/>
      <c r="C6" s="167"/>
      <c r="D6" s="168">
        <v>28588</v>
      </c>
      <c r="E6" s="169"/>
      <c r="F6" s="170">
        <v>46285</v>
      </c>
      <c r="G6" s="171"/>
      <c r="H6" s="172"/>
    </row>
    <row r="7" spans="1:8" x14ac:dyDescent="0.15">
      <c r="A7" s="153" t="s">
        <v>553</v>
      </c>
      <c r="B7" s="158"/>
      <c r="C7" s="159"/>
      <c r="D7" s="160">
        <v>64306</v>
      </c>
      <c r="E7" s="161"/>
      <c r="F7" s="162">
        <v>107537</v>
      </c>
      <c r="G7" s="163"/>
      <c r="H7" s="164"/>
    </row>
    <row r="8" spans="1:8" x14ac:dyDescent="0.15">
      <c r="A8" s="165"/>
      <c r="B8" s="166"/>
      <c r="C8" s="167"/>
      <c r="D8" s="168">
        <v>26909</v>
      </c>
      <c r="E8" s="169"/>
      <c r="F8" s="170">
        <v>57923</v>
      </c>
      <c r="G8" s="171"/>
      <c r="H8" s="172"/>
    </row>
    <row r="9" spans="1:8" x14ac:dyDescent="0.15">
      <c r="A9" s="153" t="s">
        <v>554</v>
      </c>
      <c r="B9" s="158"/>
      <c r="C9" s="159"/>
      <c r="D9" s="160">
        <v>65662</v>
      </c>
      <c r="E9" s="161"/>
      <c r="F9" s="162">
        <v>113913</v>
      </c>
      <c r="G9" s="163"/>
      <c r="H9" s="164"/>
    </row>
    <row r="10" spans="1:8" x14ac:dyDescent="0.15">
      <c r="A10" s="165"/>
      <c r="B10" s="166"/>
      <c r="C10" s="167"/>
      <c r="D10" s="168">
        <v>27251</v>
      </c>
      <c r="E10" s="169"/>
      <c r="F10" s="170">
        <v>53160</v>
      </c>
      <c r="G10" s="171"/>
      <c r="H10" s="172"/>
    </row>
    <row r="11" spans="1:8" x14ac:dyDescent="0.15">
      <c r="A11" s="153" t="s">
        <v>555</v>
      </c>
      <c r="B11" s="158"/>
      <c r="C11" s="159"/>
      <c r="D11" s="160">
        <v>64135</v>
      </c>
      <c r="E11" s="161"/>
      <c r="F11" s="162">
        <v>115050</v>
      </c>
      <c r="G11" s="163"/>
      <c r="H11" s="164"/>
    </row>
    <row r="12" spans="1:8" x14ac:dyDescent="0.15">
      <c r="A12" s="165"/>
      <c r="B12" s="166"/>
      <c r="C12" s="173"/>
      <c r="D12" s="168">
        <v>32795</v>
      </c>
      <c r="E12" s="169"/>
      <c r="F12" s="170">
        <v>53792</v>
      </c>
      <c r="G12" s="171"/>
      <c r="H12" s="172"/>
    </row>
    <row r="13" spans="1:8" x14ac:dyDescent="0.15">
      <c r="A13" s="153"/>
      <c r="B13" s="158"/>
      <c r="C13" s="174"/>
      <c r="D13" s="175">
        <v>57203</v>
      </c>
      <c r="E13" s="176"/>
      <c r="F13" s="177">
        <v>106387</v>
      </c>
      <c r="G13" s="178"/>
      <c r="H13" s="164"/>
    </row>
    <row r="14" spans="1:8" x14ac:dyDescent="0.15">
      <c r="A14" s="165"/>
      <c r="B14" s="166"/>
      <c r="C14" s="167"/>
      <c r="D14" s="168">
        <v>30144</v>
      </c>
      <c r="E14" s="169"/>
      <c r="F14" s="170">
        <v>52445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3.66</v>
      </c>
      <c r="C19" s="179">
        <f>ROUND(VALUE(SUBSTITUTE(実質収支比率等に係る経年分析!G$48,"▲","-")),2)</f>
        <v>4.72</v>
      </c>
      <c r="D19" s="179">
        <f>ROUND(VALUE(SUBSTITUTE(実質収支比率等に係る経年分析!H$48,"▲","-")),2)</f>
        <v>4.9400000000000004</v>
      </c>
      <c r="E19" s="179">
        <f>ROUND(VALUE(SUBSTITUTE(実質収支比率等に係る経年分析!I$48,"▲","-")),2)</f>
        <v>7.94</v>
      </c>
      <c r="F19" s="179">
        <f>ROUND(VALUE(SUBSTITUTE(実質収支比率等に係る経年分析!J$48,"▲","-")),2)</f>
        <v>4.4000000000000004</v>
      </c>
    </row>
    <row r="20" spans="1:11" x14ac:dyDescent="0.15">
      <c r="A20" s="179" t="s">
        <v>55</v>
      </c>
      <c r="B20" s="179">
        <f>ROUND(VALUE(SUBSTITUTE(実質収支比率等に係る経年分析!F$47,"▲","-")),2)</f>
        <v>28.28</v>
      </c>
      <c r="C20" s="179">
        <f>ROUND(VALUE(SUBSTITUTE(実質収支比率等に係る経年分析!G$47,"▲","-")),2)</f>
        <v>30.01</v>
      </c>
      <c r="D20" s="179">
        <f>ROUND(VALUE(SUBSTITUTE(実質収支比率等に係る経年分析!H$47,"▲","-")),2)</f>
        <v>22.75</v>
      </c>
      <c r="E20" s="179">
        <f>ROUND(VALUE(SUBSTITUTE(実質収支比率等に係る経年分析!I$47,"▲","-")),2)</f>
        <v>26.38</v>
      </c>
      <c r="F20" s="179">
        <f>ROUND(VALUE(SUBSTITUTE(実質収支比率等に係る経年分析!J$47,"▲","-")),2)</f>
        <v>28.63</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-7.47</v>
      </c>
      <c r="E21" s="179">
        <f>IF(ISNUMBER(VALUE(SUBSTITUTE(実質収支比率等に係る経年分析!I$49,"▲","-"))),ROUND(VALUE(SUBSTITUTE(実質収支比率等に係る経年分析!I$49,"▲","-")),2),NA())</f>
        <v>7.3</v>
      </c>
      <c r="F21" s="179">
        <f>IF(ISNUMBER(VALUE(SUBSTITUTE(実質収支比率等に係る経年分析!J$49,"▲","-"))),ROUND(VALUE(SUBSTITUTE(実質収支比率等に係る経年分析!J$49,"▲","-")),2),NA())</f>
        <v>-1.77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大栄歴史文化学習館特別会計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0.22</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0.78</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1.21</v>
      </c>
    </row>
    <row r="32" spans="1:11" x14ac:dyDescent="0.15">
      <c r="A32" s="180" t="str">
        <f>IF(連結実質赤字比率に係る赤字・黒字の構成分析!C$38="",NA(),連結実質赤字比率に係る赤字・黒字の構成分析!C$38)</f>
        <v>風力発電事業特別会計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1.59</v>
      </c>
    </row>
    <row r="33" spans="1:16" x14ac:dyDescent="0.15">
      <c r="A33" s="180" t="str">
        <f>IF(連結実質赤字比率に係る赤字・黒字の構成分析!C$37="",NA(),連結実質赤字比率に係る赤字・黒字の構成分析!C$37)</f>
        <v>下水道事業特別会計</v>
      </c>
      <c r="B33" s="180">
        <f>IF(ROUND(VALUE(SUBSTITUTE(連結実質赤字比率に係る赤字・黒字の構成分析!F$37,"▲", "-")), 2) &lt; 0, ABS(ROUND(VALUE(SUBSTITUTE(連結実質赤字比率に係る赤字・黒字の構成分析!F$37,"▲", "-")), 2)), NA())</f>
        <v>0.13</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0.12</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2.92</v>
      </c>
    </row>
    <row r="34" spans="1:16" x14ac:dyDescent="0.15">
      <c r="A34" s="180" t="str">
        <f>IF(連結実質赤字比率に係る赤字・黒字の構成分析!C$36="",NA(),連結実質赤字比率に係る赤字・黒字の構成分析!C$36)</f>
        <v>上水道事業特別会計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8.5299999999999994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住宅新築等貸付事業特別会計</v>
      </c>
      <c r="B36" s="180">
        <f>IF(ROUND(VALUE(SUBSTITUTE(連結実質赤字比率に係る赤字・黒字の構成分析!F$34,"▲", "-")), 2) &lt; 0, ABS(ROUND(VALUE(SUBSTITUTE(連結実質赤字比率に係る赤字・黒字の構成分析!F$34,"▲", "-")), 2)), NA())</f>
        <v>0.59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0.61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0.56999999999999995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0.59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1113</v>
      </c>
      <c r="E42" s="181"/>
      <c r="F42" s="181"/>
      <c r="G42" s="181">
        <f>'実質公債費比率（分子）の構造'!L$52</f>
        <v>1118</v>
      </c>
      <c r="H42" s="181"/>
      <c r="I42" s="181"/>
      <c r="J42" s="181">
        <f>'実質公債費比率（分子）の構造'!M$52</f>
        <v>1153</v>
      </c>
      <c r="K42" s="181"/>
      <c r="L42" s="181"/>
      <c r="M42" s="181">
        <f>'実質公債費比率（分子）の構造'!N$52</f>
        <v>1192</v>
      </c>
      <c r="N42" s="181"/>
      <c r="O42" s="181"/>
      <c r="P42" s="181">
        <f>'実質公債費比率（分子）の構造'!O$52</f>
        <v>1222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36</v>
      </c>
      <c r="C44" s="181"/>
      <c r="D44" s="181"/>
      <c r="E44" s="181">
        <f>'実質公債費比率（分子）の構造'!L$50</f>
        <v>12</v>
      </c>
      <c r="F44" s="181"/>
      <c r="G44" s="181"/>
      <c r="H44" s="181">
        <f>'実質公債費比率（分子）の構造'!M$50</f>
        <v>9</v>
      </c>
      <c r="I44" s="181"/>
      <c r="J44" s="181"/>
      <c r="K44" s="181">
        <f>'実質公債費比率（分子）の構造'!N$50</f>
        <v>7</v>
      </c>
      <c r="L44" s="181"/>
      <c r="M44" s="181"/>
      <c r="N44" s="181">
        <f>'実質公債費比率（分子）の構造'!O$50</f>
        <v>4</v>
      </c>
      <c r="O44" s="181"/>
      <c r="P44" s="181"/>
    </row>
    <row r="45" spans="1:16" x14ac:dyDescent="0.15">
      <c r="A45" s="181" t="s">
        <v>66</v>
      </c>
      <c r="B45" s="181">
        <f>'実質公債費比率（分子）の構造'!K$49</f>
        <v>35</v>
      </c>
      <c r="C45" s="181"/>
      <c r="D45" s="181"/>
      <c r="E45" s="181">
        <f>'実質公債費比率（分子）の構造'!L$49</f>
        <v>25</v>
      </c>
      <c r="F45" s="181"/>
      <c r="G45" s="181"/>
      <c r="H45" s="181">
        <f>'実質公債費比率（分子）の構造'!M$49</f>
        <v>32</v>
      </c>
      <c r="I45" s="181"/>
      <c r="J45" s="181"/>
      <c r="K45" s="181">
        <f>'実質公債費比率（分子）の構造'!N$49</f>
        <v>31</v>
      </c>
      <c r="L45" s="181"/>
      <c r="M45" s="181"/>
      <c r="N45" s="181">
        <f>'実質公債費比率（分子）の構造'!O$49</f>
        <v>17</v>
      </c>
      <c r="O45" s="181"/>
      <c r="P45" s="181"/>
    </row>
    <row r="46" spans="1:16" x14ac:dyDescent="0.15">
      <c r="A46" s="181" t="s">
        <v>67</v>
      </c>
      <c r="B46" s="181">
        <f>'実質公債費比率（分子）の構造'!K$48</f>
        <v>590</v>
      </c>
      <c r="C46" s="181"/>
      <c r="D46" s="181"/>
      <c r="E46" s="181">
        <f>'実質公債費比率（分子）の構造'!L$48</f>
        <v>597</v>
      </c>
      <c r="F46" s="181"/>
      <c r="G46" s="181"/>
      <c r="H46" s="181">
        <f>'実質公債費比率（分子）の構造'!M$48</f>
        <v>722</v>
      </c>
      <c r="I46" s="181"/>
      <c r="J46" s="181"/>
      <c r="K46" s="181">
        <f>'実質公債費比率（分子）の構造'!N$48</f>
        <v>731</v>
      </c>
      <c r="L46" s="181"/>
      <c r="M46" s="181"/>
      <c r="N46" s="181">
        <f>'実質公債費比率（分子）の構造'!O$48</f>
        <v>803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986</v>
      </c>
      <c r="C49" s="181"/>
      <c r="D49" s="181"/>
      <c r="E49" s="181">
        <f>'実質公債費比率（分子）の構造'!L$45</f>
        <v>975</v>
      </c>
      <c r="F49" s="181"/>
      <c r="G49" s="181"/>
      <c r="H49" s="181">
        <f>'実質公債費比率（分子）の構造'!M$45</f>
        <v>1020</v>
      </c>
      <c r="I49" s="181"/>
      <c r="J49" s="181"/>
      <c r="K49" s="181">
        <f>'実質公債費比率（分子）の構造'!N$45</f>
        <v>982</v>
      </c>
      <c r="L49" s="181"/>
      <c r="M49" s="181"/>
      <c r="N49" s="181">
        <f>'実質公債費比率（分子）の構造'!O$45</f>
        <v>968</v>
      </c>
      <c r="O49" s="181"/>
      <c r="P49" s="181"/>
    </row>
    <row r="50" spans="1:16" x14ac:dyDescent="0.15">
      <c r="A50" s="181" t="s">
        <v>71</v>
      </c>
      <c r="B50" s="181" t="e">
        <f>NA()</f>
        <v>#N/A</v>
      </c>
      <c r="C50" s="181">
        <f>IF(ISNUMBER('実質公債費比率（分子）の構造'!K$53),'実質公債費比率（分子）の構造'!K$53,NA())</f>
        <v>534</v>
      </c>
      <c r="D50" s="181" t="e">
        <f>NA()</f>
        <v>#N/A</v>
      </c>
      <c r="E50" s="181" t="e">
        <f>NA()</f>
        <v>#N/A</v>
      </c>
      <c r="F50" s="181">
        <f>IF(ISNUMBER('実質公債費比率（分子）の構造'!L$53),'実質公債費比率（分子）の構造'!L$53,NA())</f>
        <v>491</v>
      </c>
      <c r="G50" s="181" t="e">
        <f>NA()</f>
        <v>#N/A</v>
      </c>
      <c r="H50" s="181" t="e">
        <f>NA()</f>
        <v>#N/A</v>
      </c>
      <c r="I50" s="181">
        <f>IF(ISNUMBER('実質公債費比率（分子）の構造'!M$53),'実質公債費比率（分子）の構造'!M$53,NA())</f>
        <v>630</v>
      </c>
      <c r="J50" s="181" t="e">
        <f>NA()</f>
        <v>#N/A</v>
      </c>
      <c r="K50" s="181" t="e">
        <f>NA()</f>
        <v>#N/A</v>
      </c>
      <c r="L50" s="181">
        <f>IF(ISNUMBER('実質公債費比率（分子）の構造'!N$53),'実質公債費比率（分子）の構造'!N$53,NA())</f>
        <v>559</v>
      </c>
      <c r="M50" s="181" t="e">
        <f>NA()</f>
        <v>#N/A</v>
      </c>
      <c r="N50" s="181" t="e">
        <f>NA()</f>
        <v>#N/A</v>
      </c>
      <c r="O50" s="181">
        <f>IF(ISNUMBER('実質公債費比率（分子）の構造'!O$53),'実質公債費比率（分子）の構造'!O$53,NA())</f>
        <v>570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13146</v>
      </c>
      <c r="E56" s="180"/>
      <c r="F56" s="180"/>
      <c r="G56" s="180">
        <f>'将来負担比率（分子）の構造'!J$52</f>
        <v>12565</v>
      </c>
      <c r="H56" s="180"/>
      <c r="I56" s="180"/>
      <c r="J56" s="180">
        <f>'将来負担比率（分子）の構造'!K$52</f>
        <v>12047</v>
      </c>
      <c r="K56" s="180"/>
      <c r="L56" s="180"/>
      <c r="M56" s="180">
        <f>'将来負担比率（分子）の構造'!L$52</f>
        <v>11388</v>
      </c>
      <c r="N56" s="180"/>
      <c r="O56" s="180"/>
      <c r="P56" s="180">
        <f>'将来負担比率（分子）の構造'!M$52</f>
        <v>11107</v>
      </c>
    </row>
    <row r="57" spans="1:16" x14ac:dyDescent="0.15">
      <c r="A57" s="180" t="s">
        <v>41</v>
      </c>
      <c r="B57" s="180"/>
      <c r="C57" s="180"/>
      <c r="D57" s="180">
        <f>'将来負担比率（分子）の構造'!I$51</f>
        <v>48</v>
      </c>
      <c r="E57" s="180"/>
      <c r="F57" s="180"/>
      <c r="G57" s="180">
        <f>'将来負担比率（分子）の構造'!J$51</f>
        <v>37</v>
      </c>
      <c r="H57" s="180"/>
      <c r="I57" s="180"/>
      <c r="J57" s="180">
        <f>'将来負担比率（分子）の構造'!K$51</f>
        <v>32</v>
      </c>
      <c r="K57" s="180"/>
      <c r="L57" s="180"/>
      <c r="M57" s="180">
        <f>'将来負担比率（分子）の構造'!L$51</f>
        <v>24</v>
      </c>
      <c r="N57" s="180"/>
      <c r="O57" s="180"/>
      <c r="P57" s="180">
        <f>'将来負担比率（分子）の構造'!M$51</f>
        <v>19</v>
      </c>
    </row>
    <row r="58" spans="1:16" x14ac:dyDescent="0.15">
      <c r="A58" s="180" t="s">
        <v>40</v>
      </c>
      <c r="B58" s="180"/>
      <c r="C58" s="180"/>
      <c r="D58" s="180">
        <f>'将来負担比率（分子）の構造'!I$50</f>
        <v>1772</v>
      </c>
      <c r="E58" s="180"/>
      <c r="F58" s="180"/>
      <c r="G58" s="180">
        <f>'将来負担比率（分子）の構造'!J$50</f>
        <v>2055</v>
      </c>
      <c r="H58" s="180"/>
      <c r="I58" s="180"/>
      <c r="J58" s="180">
        <f>'将来負担比率（分子）の構造'!K$50</f>
        <v>1761</v>
      </c>
      <c r="K58" s="180"/>
      <c r="L58" s="180"/>
      <c r="M58" s="180">
        <f>'将来負担比率（分子）の構造'!L$50</f>
        <v>1949</v>
      </c>
      <c r="N58" s="180"/>
      <c r="O58" s="180"/>
      <c r="P58" s="180">
        <f>'将来負担比率（分子）の構造'!M$50</f>
        <v>2078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1072</v>
      </c>
      <c r="C62" s="180"/>
      <c r="D62" s="180"/>
      <c r="E62" s="180">
        <f>'将来負担比率（分子）の構造'!J$45</f>
        <v>918</v>
      </c>
      <c r="F62" s="180"/>
      <c r="G62" s="180"/>
      <c r="H62" s="180">
        <f>'将来負担比率（分子）の構造'!K$45</f>
        <v>858</v>
      </c>
      <c r="I62" s="180"/>
      <c r="J62" s="180"/>
      <c r="K62" s="180">
        <f>'将来負担比率（分子）の構造'!L$45</f>
        <v>845</v>
      </c>
      <c r="L62" s="180"/>
      <c r="M62" s="180"/>
      <c r="N62" s="180">
        <f>'将来負担比率（分子）の構造'!M$45</f>
        <v>790</v>
      </c>
      <c r="O62" s="180"/>
      <c r="P62" s="180"/>
    </row>
    <row r="63" spans="1:16" x14ac:dyDescent="0.15">
      <c r="A63" s="180" t="s">
        <v>33</v>
      </c>
      <c r="B63" s="180">
        <f>'将来負担比率（分子）の構造'!I$44</f>
        <v>272</v>
      </c>
      <c r="C63" s="180"/>
      <c r="D63" s="180"/>
      <c r="E63" s="180">
        <f>'将来負担比率（分子）の構造'!J$44</f>
        <v>278</v>
      </c>
      <c r="F63" s="180"/>
      <c r="G63" s="180"/>
      <c r="H63" s="180">
        <f>'将来負担比率（分子）の構造'!K$44</f>
        <v>261</v>
      </c>
      <c r="I63" s="180"/>
      <c r="J63" s="180"/>
      <c r="K63" s="180">
        <f>'将来負担比率（分子）の構造'!L$44</f>
        <v>238</v>
      </c>
      <c r="L63" s="180"/>
      <c r="M63" s="180"/>
      <c r="N63" s="180">
        <f>'将来負担比率（分子）の構造'!M$44</f>
        <v>239</v>
      </c>
      <c r="O63" s="180"/>
      <c r="P63" s="180"/>
    </row>
    <row r="64" spans="1:16" x14ac:dyDescent="0.15">
      <c r="A64" s="180" t="s">
        <v>32</v>
      </c>
      <c r="B64" s="180">
        <f>'将来負担比率（分子）の構造'!I$43</f>
        <v>9511</v>
      </c>
      <c r="C64" s="180"/>
      <c r="D64" s="180"/>
      <c r="E64" s="180">
        <f>'将来負担比率（分子）の構造'!J$43</f>
        <v>9099</v>
      </c>
      <c r="F64" s="180"/>
      <c r="G64" s="180"/>
      <c r="H64" s="180">
        <f>'将来負担比率（分子）の構造'!K$43</f>
        <v>9174</v>
      </c>
      <c r="I64" s="180"/>
      <c r="J64" s="180"/>
      <c r="K64" s="180">
        <f>'将来負担比率（分子）の構造'!L$43</f>
        <v>8896</v>
      </c>
      <c r="L64" s="180"/>
      <c r="M64" s="180"/>
      <c r="N64" s="180">
        <f>'将来負担比率（分子）の構造'!M$43</f>
        <v>8702</v>
      </c>
      <c r="O64" s="180"/>
      <c r="P64" s="180"/>
    </row>
    <row r="65" spans="1:16" x14ac:dyDescent="0.15">
      <c r="A65" s="180" t="s">
        <v>31</v>
      </c>
      <c r="B65" s="180">
        <f>'将来負担比率（分子）の構造'!I$42</f>
        <v>40</v>
      </c>
      <c r="C65" s="180"/>
      <c r="D65" s="180"/>
      <c r="E65" s="180">
        <f>'将来負担比率（分子）の構造'!J$42</f>
        <v>31</v>
      </c>
      <c r="F65" s="180"/>
      <c r="G65" s="180"/>
      <c r="H65" s="180">
        <f>'将来負担比率（分子）の構造'!K$42</f>
        <v>270</v>
      </c>
      <c r="I65" s="180"/>
      <c r="J65" s="180"/>
      <c r="K65" s="180">
        <f>'将来負担比率（分子）の構造'!L$42</f>
        <v>15</v>
      </c>
      <c r="L65" s="180"/>
      <c r="M65" s="180"/>
      <c r="N65" s="180">
        <f>'将来負担比率（分子）の構造'!M$42</f>
        <v>11</v>
      </c>
      <c r="O65" s="180"/>
      <c r="P65" s="180"/>
    </row>
    <row r="66" spans="1:16" x14ac:dyDescent="0.15">
      <c r="A66" s="180" t="s">
        <v>30</v>
      </c>
      <c r="B66" s="180">
        <f>'将来負担比率（分子）の構造'!I$41</f>
        <v>8447</v>
      </c>
      <c r="C66" s="180"/>
      <c r="D66" s="180"/>
      <c r="E66" s="180">
        <f>'将来負担比率（分子）の構造'!J$41</f>
        <v>8140</v>
      </c>
      <c r="F66" s="180"/>
      <c r="G66" s="180"/>
      <c r="H66" s="180">
        <f>'将来負担比率（分子）の構造'!K$41</f>
        <v>6995</v>
      </c>
      <c r="I66" s="180"/>
      <c r="J66" s="180"/>
      <c r="K66" s="180">
        <f>'将来負担比率（分子）の構造'!L$41</f>
        <v>7518</v>
      </c>
      <c r="L66" s="180"/>
      <c r="M66" s="180"/>
      <c r="N66" s="180">
        <f>'将来負担比率（分子）の構造'!M$41</f>
        <v>7406</v>
      </c>
      <c r="O66" s="180"/>
      <c r="P66" s="180"/>
    </row>
    <row r="67" spans="1:16" x14ac:dyDescent="0.15">
      <c r="A67" s="180" t="s">
        <v>75</v>
      </c>
      <c r="B67" s="180" t="e">
        <f>NA()</f>
        <v>#N/A</v>
      </c>
      <c r="C67" s="180">
        <f>IF(ISNUMBER('将来負担比率（分子）の構造'!I$53), IF('将来負担比率（分子）の構造'!I$53 &lt; 0, 0, '将来負担比率（分子）の構造'!I$53), NA())</f>
        <v>4377</v>
      </c>
      <c r="D67" s="180" t="e">
        <f>NA()</f>
        <v>#N/A</v>
      </c>
      <c r="E67" s="180" t="e">
        <f>NA()</f>
        <v>#N/A</v>
      </c>
      <c r="F67" s="180">
        <f>IF(ISNUMBER('将来負担比率（分子）の構造'!J$53), IF('将来負担比率（分子）の構造'!J$53 &lt; 0, 0, '将来負担比率（分子）の構造'!J$53), NA())</f>
        <v>3808</v>
      </c>
      <c r="G67" s="180" t="e">
        <f>NA()</f>
        <v>#N/A</v>
      </c>
      <c r="H67" s="180" t="e">
        <f>NA()</f>
        <v>#N/A</v>
      </c>
      <c r="I67" s="180">
        <f>IF(ISNUMBER('将来負担比率（分子）の構造'!K$53), IF('将来負担比率（分子）の構造'!K$53 &lt; 0, 0, '将来負担比率（分子）の構造'!K$53), NA())</f>
        <v>3718</v>
      </c>
      <c r="J67" s="180" t="e">
        <f>NA()</f>
        <v>#N/A</v>
      </c>
      <c r="K67" s="180" t="e">
        <f>NA()</f>
        <v>#N/A</v>
      </c>
      <c r="L67" s="180">
        <f>IF(ISNUMBER('将来負担比率（分子）の構造'!L$53), IF('将来負担比率（分子）の構造'!L$53 &lt; 0, 0, '将来負担比率（分子）の構造'!L$53), NA())</f>
        <v>4150</v>
      </c>
      <c r="M67" s="180" t="e">
        <f>NA()</f>
        <v>#N/A</v>
      </c>
      <c r="N67" s="180" t="e">
        <f>NA()</f>
        <v>#N/A</v>
      </c>
      <c r="O67" s="180">
        <f>IF(ISNUMBER('将来負担比率（分子）の構造'!M$53), IF('将来負担比率（分子）の構造'!M$53 &lt; 0, 0, '将来負担比率（分子）の構造'!M$53), NA())</f>
        <v>3943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1222</v>
      </c>
      <c r="C72" s="184">
        <f>基金残高に係る経年分析!G55</f>
        <v>1450</v>
      </c>
      <c r="D72" s="184">
        <f>基金残高に係る経年分析!H55</f>
        <v>1552</v>
      </c>
    </row>
    <row r="73" spans="1:16" x14ac:dyDescent="0.15">
      <c r="A73" s="183" t="s">
        <v>78</v>
      </c>
      <c r="B73" s="184">
        <f>基金残高に係る経年分析!F56</f>
        <v>44</v>
      </c>
      <c r="C73" s="184">
        <f>基金残高に係る経年分析!G56</f>
        <v>44</v>
      </c>
      <c r="D73" s="184">
        <f>基金残高に係る経年分析!H56</f>
        <v>44</v>
      </c>
    </row>
    <row r="74" spans="1:16" x14ac:dyDescent="0.15">
      <c r="A74" s="183" t="s">
        <v>79</v>
      </c>
      <c r="B74" s="184">
        <f>基金残高に係る経年分析!F57</f>
        <v>1707</v>
      </c>
      <c r="C74" s="184">
        <f>基金残高に係る経年分析!G57</f>
        <v>1446</v>
      </c>
      <c r="D74" s="184">
        <f>基金残高に係る経年分析!H57</f>
        <v>1462</v>
      </c>
    </row>
  </sheetData>
  <sheetProtection algorithmName="SHA-512" hashValue="pINwvcQHfDP9/dweEHLsVt/GNNxaX0F2aa8+TlJzLOLi7Lrku+Jad0t19DhAJoekxPCd6K9lWk4aJwKgR3BPzQ==" saltValue="t+0TdObhleVdLSiRo46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kikaku5</cp:lastModifiedBy>
  <cp:lastPrinted>2020-09-15T02:44:25Z</cp:lastPrinted>
  <dcterms:created xsi:type="dcterms:W3CDTF">2020-08-18T04:35:03Z</dcterms:created>
  <dcterms:modified xsi:type="dcterms:W3CDTF">2021-03-03T01:12:09Z</dcterms:modified>
</cp:coreProperties>
</file>