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422C854A-5AB8-4034-AC30-9C987C9AEC60}" xr6:coauthVersionLast="47" xr6:coauthVersionMax="47" xr10:uidLastSave="{00000000-0000-0000-0000-000000000000}"/>
  <bookViews>
    <workbookView xWindow="-120" yWindow="-120" windowWidth="29040" windowHeight="15960" tabRatio="862" xr2:uid="{00000000-000D-0000-FFFF-FFFF00000000}"/>
  </bookViews>
  <sheets>
    <sheet name="貸借対照表" sheetId="4" r:id="rId1"/>
    <sheet name="行政コスト計算書" sheetId="6" r:id="rId2"/>
    <sheet name="純資産変動計算書" sheetId="3" r:id="rId3"/>
    <sheet name="資金収支計算書" sheetId="7" r:id="rId4"/>
    <sheet name="附属明細書" sheetId="20" r:id="rId5"/>
    <sheet name="有形固定資産 (千円)" sheetId="8" r:id="rId6"/>
    <sheet name="投資及び出資金の明細 (千円)" sheetId="9" r:id="rId7"/>
    <sheet name="基金 (千円)" sheetId="10" r:id="rId8"/>
    <sheet name="貸付金 (千円)" sheetId="11" r:id="rId9"/>
    <sheet name="未収金及び長期延滞債権 (千円)" sheetId="12" r:id="rId10"/>
    <sheet name="地方債（借入先別） (千円)" sheetId="13" r:id="rId11"/>
    <sheet name="地方債（利率別など） (千円)" sheetId="14" r:id="rId12"/>
    <sheet name="引当金 (千円)" sheetId="15" r:id="rId13"/>
    <sheet name="補助金 (千円)" sheetId="16" r:id="rId14"/>
    <sheet name="財源明細 (千円)" sheetId="17" r:id="rId15"/>
    <sheet name="財源情報明細 (千円)" sheetId="18" r:id="rId16"/>
    <sheet name="資金明細 (千円)" sheetId="19" r:id="rId17"/>
  </sheets>
  <externalReferences>
    <externalReference r:id="rId18"/>
    <externalReference r:id="rId19"/>
  </externalReferences>
  <definedNames>
    <definedName name="_xlnm.Print_Area" localSheetId="12">'引当金 (千円)'!$A$1:$H$7</definedName>
    <definedName name="_xlnm.Print_Area" localSheetId="7">'基金 (千円)'!$B$1:$L$19</definedName>
    <definedName name="_xlnm.Print_Area" localSheetId="1">行政コスト計算書!$A$1:$I$42</definedName>
    <definedName name="_xlnm.Print_Area" localSheetId="15">'財源情報明細 (千円)'!$B$1:$I$10</definedName>
    <definedName name="_xlnm.Print_Area" localSheetId="14">'財源明細 (千円)'!$A$1:$G$30</definedName>
    <definedName name="_xlnm.Print_Area" localSheetId="3">資金収支計算書!$A$1:$I$59</definedName>
    <definedName name="_xlnm.Print_Area" localSheetId="2">純資産変動計算書!$A$1:$K$24</definedName>
    <definedName name="_xlnm.Print_Area" localSheetId="0">貸借対照表!$A$1:$Q$63</definedName>
    <definedName name="_xlnm.Print_Area" localSheetId="8">'貸付金 (千円)'!$A$1:$H$8</definedName>
    <definedName name="_xlnm.Print_Area" localSheetId="10">'地方債（借入先別） (千円)'!$A$1:$M$19</definedName>
    <definedName name="_xlnm.Print_Area" localSheetId="11">'地方債（利率別など） (千円)'!$B$1:$N$20</definedName>
    <definedName name="_xlnm.Print_Area" localSheetId="6">'投資及び出資金の明細 (千円)'!$A$1:$M$39</definedName>
    <definedName name="_xlnm.Print_Area" localSheetId="13">'補助金 (千円)'!$A$1:$H$20</definedName>
    <definedName name="_xlnm.Print_Area" localSheetId="9">'未収金及び長期延滞債権 (千円)'!$B$1:$I$19</definedName>
    <definedName name="_xlnm.Print_Area" localSheetId="5">'有形固定資産 (千円)'!$A$1:$T$49</definedName>
    <definedName name="_xlnm.Print_Titles" localSheetId="2">'[1]財務書類作成チェックリスト（一般会計等財務書類用）'!$1:$2</definedName>
    <definedName name="_xlnm.Print_Titles" localSheetId="6">'投資及び出資金の明細 (千円)'!$B:$B,'投資及び出資金の明細 (千円)'!$1:$1</definedName>
    <definedName name="_xlnm.Print_Titles" localSheetId="13">'補助金 (千円)'!$B:$B,'補助金 (千円)'!$2:$4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9" l="1"/>
  <c r="C7" i="19"/>
  <c r="C6" i="19"/>
  <c r="C5" i="19"/>
  <c r="H9" i="18"/>
  <c r="G9" i="18"/>
  <c r="F9" i="18"/>
  <c r="E9" i="18"/>
  <c r="D9" i="18"/>
  <c r="H8" i="18"/>
  <c r="G8" i="18"/>
  <c r="F8" i="18"/>
  <c r="E8" i="18"/>
  <c r="D8" i="18"/>
  <c r="H7" i="18"/>
  <c r="G7" i="18"/>
  <c r="F7" i="18"/>
  <c r="E7" i="18"/>
  <c r="D7" i="18"/>
  <c r="H6" i="18"/>
  <c r="G6" i="18"/>
  <c r="F6" i="18"/>
  <c r="E6" i="18"/>
  <c r="D6" i="18"/>
  <c r="H5" i="18"/>
  <c r="G5" i="18"/>
  <c r="F5" i="18"/>
  <c r="E5" i="18"/>
  <c r="D5" i="18"/>
  <c r="F29" i="17"/>
  <c r="F28" i="17"/>
  <c r="F27" i="17"/>
  <c r="F26" i="17"/>
  <c r="F25" i="17"/>
  <c r="F24" i="17"/>
  <c r="F23" i="17"/>
  <c r="F22" i="17"/>
  <c r="F21" i="17"/>
  <c r="F20" i="17"/>
  <c r="F19" i="17"/>
  <c r="F18" i="17"/>
  <c r="D18" i="17"/>
  <c r="F17" i="17"/>
  <c r="D17" i="17"/>
  <c r="F16" i="17"/>
  <c r="D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19" i="16"/>
  <c r="F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F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7" i="15"/>
  <c r="F7" i="15"/>
  <c r="E7" i="15"/>
  <c r="D7" i="15"/>
  <c r="C7" i="15"/>
  <c r="G6" i="15"/>
  <c r="F6" i="15"/>
  <c r="E6" i="15"/>
  <c r="D6" i="15"/>
  <c r="C6" i="15"/>
  <c r="G5" i="15"/>
  <c r="F5" i="15"/>
  <c r="E5" i="15"/>
  <c r="D5" i="15"/>
  <c r="C5" i="15"/>
  <c r="C19" i="14"/>
  <c r="M13" i="14"/>
  <c r="L13" i="14"/>
  <c r="K13" i="14"/>
  <c r="J13" i="14"/>
  <c r="I13" i="14"/>
  <c r="H13" i="14"/>
  <c r="G13" i="14"/>
  <c r="F13" i="14"/>
  <c r="E13" i="14"/>
  <c r="D13" i="14"/>
  <c r="C13" i="14"/>
  <c r="K5" i="14"/>
  <c r="J5" i="14"/>
  <c r="I5" i="14"/>
  <c r="H5" i="14"/>
  <c r="G5" i="14"/>
  <c r="F5" i="14"/>
  <c r="E5" i="14"/>
  <c r="D5" i="14"/>
  <c r="C5" i="14"/>
  <c r="L18" i="13"/>
  <c r="K18" i="13"/>
  <c r="J18" i="13"/>
  <c r="I18" i="13"/>
  <c r="H18" i="13"/>
  <c r="G18" i="13"/>
  <c r="F18" i="13"/>
  <c r="E18" i="13"/>
  <c r="D18" i="13"/>
  <c r="C18" i="13"/>
  <c r="L17" i="13"/>
  <c r="K17" i="13"/>
  <c r="J17" i="13"/>
  <c r="I17" i="13"/>
  <c r="H17" i="13"/>
  <c r="G17" i="13"/>
  <c r="F17" i="13"/>
  <c r="E17" i="13"/>
  <c r="D17" i="13"/>
  <c r="C17" i="13"/>
  <c r="L16" i="13"/>
  <c r="K16" i="13"/>
  <c r="J16" i="13"/>
  <c r="I16" i="13"/>
  <c r="H16" i="13"/>
  <c r="G16" i="13"/>
  <c r="F16" i="13"/>
  <c r="E16" i="13"/>
  <c r="D16" i="13"/>
  <c r="C16" i="13"/>
  <c r="L15" i="13"/>
  <c r="K15" i="13"/>
  <c r="J15" i="13"/>
  <c r="I15" i="13"/>
  <c r="H15" i="13"/>
  <c r="G15" i="13"/>
  <c r="F15" i="13"/>
  <c r="E15" i="13"/>
  <c r="D15" i="13"/>
  <c r="C15" i="13"/>
  <c r="L14" i="13"/>
  <c r="K14" i="13"/>
  <c r="J14" i="13"/>
  <c r="I14" i="13"/>
  <c r="H14" i="13"/>
  <c r="G14" i="13"/>
  <c r="F14" i="13"/>
  <c r="E14" i="13"/>
  <c r="D14" i="13"/>
  <c r="C14" i="13"/>
  <c r="L12" i="13"/>
  <c r="K12" i="13"/>
  <c r="J12" i="13"/>
  <c r="I12" i="13"/>
  <c r="H12" i="13"/>
  <c r="G12" i="13"/>
  <c r="F12" i="13"/>
  <c r="E12" i="13"/>
  <c r="D12" i="13"/>
  <c r="C12" i="13"/>
  <c r="L11" i="13"/>
  <c r="K11" i="13"/>
  <c r="J11" i="13"/>
  <c r="I11" i="13"/>
  <c r="H11" i="13"/>
  <c r="G11" i="13"/>
  <c r="F11" i="13"/>
  <c r="E11" i="13"/>
  <c r="D11" i="13"/>
  <c r="C11" i="13"/>
  <c r="L10" i="13"/>
  <c r="K10" i="13"/>
  <c r="J10" i="13"/>
  <c r="I10" i="13"/>
  <c r="H10" i="13"/>
  <c r="G10" i="13"/>
  <c r="F10" i="13"/>
  <c r="E10" i="13"/>
  <c r="D10" i="13"/>
  <c r="C10" i="13"/>
  <c r="L9" i="13"/>
  <c r="K9" i="13"/>
  <c r="J9" i="13"/>
  <c r="I9" i="13"/>
  <c r="H9" i="13"/>
  <c r="G9" i="13"/>
  <c r="F9" i="13"/>
  <c r="E9" i="13"/>
  <c r="D9" i="13"/>
  <c r="C9" i="13"/>
  <c r="L8" i="13"/>
  <c r="K8" i="13"/>
  <c r="J8" i="13"/>
  <c r="I8" i="13"/>
  <c r="H8" i="13"/>
  <c r="G8" i="13"/>
  <c r="F8" i="13"/>
  <c r="E8" i="13"/>
  <c r="D8" i="13"/>
  <c r="C8" i="13"/>
  <c r="L7" i="13"/>
  <c r="K7" i="13"/>
  <c r="J7" i="13"/>
  <c r="I7" i="13"/>
  <c r="H7" i="13"/>
  <c r="G7" i="13"/>
  <c r="F7" i="13"/>
  <c r="E7" i="13"/>
  <c r="D7" i="13"/>
  <c r="C7" i="13"/>
  <c r="I18" i="12"/>
  <c r="H18" i="12"/>
  <c r="E18" i="12"/>
  <c r="D18" i="12"/>
  <c r="I17" i="12"/>
  <c r="H17" i="12"/>
  <c r="E17" i="12"/>
  <c r="D17" i="12"/>
  <c r="I16" i="12"/>
  <c r="H16" i="12"/>
  <c r="E16" i="12"/>
  <c r="D16" i="12"/>
  <c r="C16" i="12"/>
  <c r="I15" i="12"/>
  <c r="H15" i="12"/>
  <c r="E15" i="12"/>
  <c r="D15" i="12"/>
  <c r="C15" i="12"/>
  <c r="I14" i="12"/>
  <c r="H14" i="12"/>
  <c r="E14" i="12"/>
  <c r="D14" i="12"/>
  <c r="C14" i="12"/>
  <c r="I12" i="12"/>
  <c r="H12" i="12"/>
  <c r="E12" i="12"/>
  <c r="D12" i="12"/>
  <c r="C12" i="12"/>
  <c r="G12" i="12" s="1"/>
  <c r="I11" i="12"/>
  <c r="H11" i="12"/>
  <c r="E11" i="12"/>
  <c r="D11" i="12"/>
  <c r="C11" i="12"/>
  <c r="G11" i="12" s="1"/>
  <c r="I10" i="12"/>
  <c r="H10" i="12"/>
  <c r="E10" i="12"/>
  <c r="D10" i="12"/>
  <c r="C10" i="12"/>
  <c r="G10" i="12" s="1"/>
  <c r="I7" i="12"/>
  <c r="H7" i="12"/>
  <c r="E7" i="12"/>
  <c r="D7" i="12"/>
  <c r="I6" i="12"/>
  <c r="H6" i="12"/>
  <c r="G6" i="12"/>
  <c r="E6" i="12"/>
  <c r="D6" i="12"/>
  <c r="C6" i="12"/>
  <c r="C5" i="12"/>
  <c r="G7" i="11"/>
  <c r="F7" i="11"/>
  <c r="E7" i="11"/>
  <c r="D7" i="11"/>
  <c r="C7" i="11"/>
  <c r="G6" i="11"/>
  <c r="F6" i="11"/>
  <c r="E6" i="11"/>
  <c r="D6" i="11"/>
  <c r="C6" i="11"/>
  <c r="B6" i="11"/>
  <c r="G5" i="11"/>
  <c r="F5" i="11"/>
  <c r="E5" i="11"/>
  <c r="D5" i="11"/>
  <c r="C5" i="11"/>
  <c r="B5" i="11"/>
  <c r="I17" i="10"/>
  <c r="H17" i="10"/>
  <c r="G17" i="10"/>
  <c r="F17" i="10"/>
  <c r="E17" i="10"/>
  <c r="D17" i="10"/>
  <c r="I16" i="10"/>
  <c r="H16" i="10"/>
  <c r="G16" i="10"/>
  <c r="F16" i="10"/>
  <c r="E16" i="10"/>
  <c r="D16" i="10"/>
  <c r="C16" i="10"/>
  <c r="I15" i="10"/>
  <c r="H15" i="10"/>
  <c r="G15" i="10"/>
  <c r="F15" i="10"/>
  <c r="E15" i="10"/>
  <c r="D15" i="10"/>
  <c r="C15" i="10"/>
  <c r="I14" i="10"/>
  <c r="H14" i="10"/>
  <c r="G14" i="10"/>
  <c r="F14" i="10"/>
  <c r="E14" i="10"/>
  <c r="D14" i="10"/>
  <c r="C14" i="10"/>
  <c r="I13" i="10"/>
  <c r="H13" i="10"/>
  <c r="G13" i="10"/>
  <c r="F13" i="10"/>
  <c r="E13" i="10"/>
  <c r="D13" i="10"/>
  <c r="C13" i="10"/>
  <c r="I12" i="10"/>
  <c r="H12" i="10"/>
  <c r="G12" i="10"/>
  <c r="F12" i="10"/>
  <c r="E12" i="10"/>
  <c r="D12" i="10"/>
  <c r="C12" i="10"/>
  <c r="I11" i="10"/>
  <c r="H11" i="10"/>
  <c r="G11" i="10"/>
  <c r="F11" i="10"/>
  <c r="E11" i="10"/>
  <c r="D11" i="10"/>
  <c r="C11" i="10"/>
  <c r="I10" i="10"/>
  <c r="H10" i="10"/>
  <c r="G10" i="10"/>
  <c r="F10" i="10"/>
  <c r="E10" i="10"/>
  <c r="D10" i="10"/>
  <c r="C1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L38" i="9"/>
  <c r="K38" i="9"/>
  <c r="J38" i="9"/>
  <c r="I38" i="9"/>
  <c r="G38" i="9"/>
  <c r="F38" i="9"/>
  <c r="E38" i="9"/>
  <c r="D38" i="9"/>
  <c r="C38" i="9"/>
  <c r="L37" i="9"/>
  <c r="K37" i="9"/>
  <c r="J37" i="9"/>
  <c r="I37" i="9"/>
  <c r="H37" i="9"/>
  <c r="G37" i="9"/>
  <c r="F37" i="9"/>
  <c r="E37" i="9"/>
  <c r="D37" i="9"/>
  <c r="C37" i="9"/>
  <c r="B37" i="9"/>
  <c r="L36" i="9"/>
  <c r="K36" i="9"/>
  <c r="J36" i="9"/>
  <c r="I36" i="9"/>
  <c r="H36" i="9"/>
  <c r="G36" i="9"/>
  <c r="F36" i="9"/>
  <c r="E36" i="9"/>
  <c r="D36" i="9"/>
  <c r="C36" i="9"/>
  <c r="B36" i="9"/>
  <c r="L35" i="9"/>
  <c r="K35" i="9"/>
  <c r="J35" i="9"/>
  <c r="I35" i="9"/>
  <c r="H35" i="9"/>
  <c r="G35" i="9"/>
  <c r="F35" i="9"/>
  <c r="E35" i="9"/>
  <c r="D35" i="9"/>
  <c r="C35" i="9"/>
  <c r="B35" i="9"/>
  <c r="L34" i="9"/>
  <c r="K34" i="9"/>
  <c r="J34" i="9"/>
  <c r="I34" i="9"/>
  <c r="H34" i="9"/>
  <c r="G34" i="9"/>
  <c r="F34" i="9"/>
  <c r="E34" i="9"/>
  <c r="D34" i="9"/>
  <c r="C34" i="9"/>
  <c r="B34" i="9"/>
  <c r="L33" i="9"/>
  <c r="K33" i="9"/>
  <c r="J33" i="9"/>
  <c r="I33" i="9"/>
  <c r="H33" i="9"/>
  <c r="G33" i="9"/>
  <c r="F33" i="9"/>
  <c r="E33" i="9"/>
  <c r="D33" i="9"/>
  <c r="C33" i="9"/>
  <c r="B33" i="9"/>
  <c r="L32" i="9"/>
  <c r="K32" i="9"/>
  <c r="J32" i="9"/>
  <c r="I32" i="9"/>
  <c r="H32" i="9"/>
  <c r="G32" i="9"/>
  <c r="F32" i="9"/>
  <c r="E32" i="9"/>
  <c r="D32" i="9"/>
  <c r="C32" i="9"/>
  <c r="B32" i="9"/>
  <c r="L31" i="9"/>
  <c r="K31" i="9"/>
  <c r="J31" i="9"/>
  <c r="I31" i="9"/>
  <c r="H31" i="9"/>
  <c r="G31" i="9"/>
  <c r="F31" i="9"/>
  <c r="E31" i="9"/>
  <c r="D31" i="9"/>
  <c r="C31" i="9"/>
  <c r="B31" i="9"/>
  <c r="L30" i="9"/>
  <c r="K30" i="9"/>
  <c r="J30" i="9"/>
  <c r="I30" i="9"/>
  <c r="H30" i="9"/>
  <c r="G30" i="9"/>
  <c r="F30" i="9"/>
  <c r="E30" i="9"/>
  <c r="D30" i="9"/>
  <c r="C30" i="9"/>
  <c r="B30" i="9"/>
  <c r="L29" i="9"/>
  <c r="K29" i="9"/>
  <c r="J29" i="9"/>
  <c r="I29" i="9"/>
  <c r="H29" i="9"/>
  <c r="G29" i="9"/>
  <c r="F29" i="9"/>
  <c r="E29" i="9"/>
  <c r="D29" i="9"/>
  <c r="C29" i="9"/>
  <c r="B29" i="9"/>
  <c r="L28" i="9"/>
  <c r="K28" i="9"/>
  <c r="J28" i="9"/>
  <c r="I28" i="9"/>
  <c r="H28" i="9"/>
  <c r="G28" i="9"/>
  <c r="F28" i="9"/>
  <c r="E28" i="9"/>
  <c r="D28" i="9"/>
  <c r="C28" i="9"/>
  <c r="B28" i="9"/>
  <c r="L27" i="9"/>
  <c r="K27" i="9"/>
  <c r="J27" i="9"/>
  <c r="I27" i="9"/>
  <c r="H27" i="9"/>
  <c r="G27" i="9"/>
  <c r="F27" i="9"/>
  <c r="E27" i="9"/>
  <c r="D27" i="9"/>
  <c r="C27" i="9"/>
  <c r="B27" i="9"/>
  <c r="L26" i="9"/>
  <c r="K26" i="9"/>
  <c r="J26" i="9"/>
  <c r="I26" i="9"/>
  <c r="H26" i="9"/>
  <c r="G26" i="9"/>
  <c r="F26" i="9"/>
  <c r="E26" i="9"/>
  <c r="D26" i="9"/>
  <c r="C26" i="9"/>
  <c r="B26" i="9"/>
  <c r="L25" i="9"/>
  <c r="K25" i="9"/>
  <c r="J25" i="9"/>
  <c r="I25" i="9"/>
  <c r="H25" i="9"/>
  <c r="G25" i="9"/>
  <c r="F25" i="9"/>
  <c r="E25" i="9"/>
  <c r="D25" i="9"/>
  <c r="C25" i="9"/>
  <c r="B25" i="9"/>
  <c r="L24" i="9"/>
  <c r="K24" i="9"/>
  <c r="J24" i="9"/>
  <c r="I24" i="9"/>
  <c r="H24" i="9"/>
  <c r="G24" i="9"/>
  <c r="F24" i="9"/>
  <c r="E24" i="9"/>
  <c r="D24" i="9"/>
  <c r="C24" i="9"/>
  <c r="B24" i="9"/>
  <c r="L23" i="9"/>
  <c r="K23" i="9"/>
  <c r="J23" i="9"/>
  <c r="I23" i="9"/>
  <c r="H23" i="9"/>
  <c r="G23" i="9"/>
  <c r="F23" i="9"/>
  <c r="E23" i="9"/>
  <c r="D23" i="9"/>
  <c r="C23" i="9"/>
  <c r="B23" i="9"/>
  <c r="L22" i="9"/>
  <c r="K22" i="9"/>
  <c r="J22" i="9"/>
  <c r="I22" i="9"/>
  <c r="H22" i="9"/>
  <c r="G22" i="9"/>
  <c r="F22" i="9"/>
  <c r="E22" i="9"/>
  <c r="D22" i="9"/>
  <c r="C22" i="9"/>
  <c r="B22" i="9"/>
  <c r="L21" i="9"/>
  <c r="K21" i="9"/>
  <c r="J21" i="9"/>
  <c r="I21" i="9"/>
  <c r="H21" i="9"/>
  <c r="G21" i="9"/>
  <c r="F21" i="9"/>
  <c r="E21" i="9"/>
  <c r="D21" i="9"/>
  <c r="C21" i="9"/>
  <c r="B21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K14" i="9"/>
  <c r="J14" i="9"/>
  <c r="I14" i="9"/>
  <c r="G14" i="9"/>
  <c r="F14" i="9"/>
  <c r="E14" i="9"/>
  <c r="D14" i="9"/>
  <c r="C14" i="9"/>
  <c r="K13" i="9"/>
  <c r="J13" i="9"/>
  <c r="I13" i="9"/>
  <c r="H13" i="9"/>
  <c r="G13" i="9"/>
  <c r="F13" i="9"/>
  <c r="E13" i="9"/>
  <c r="D13" i="9"/>
  <c r="C13" i="9"/>
  <c r="B13" i="9"/>
  <c r="K12" i="9"/>
  <c r="J12" i="9"/>
  <c r="I12" i="9"/>
  <c r="H12" i="9"/>
  <c r="G12" i="9"/>
  <c r="F12" i="9"/>
  <c r="E12" i="9"/>
  <c r="D12" i="9"/>
  <c r="C12" i="9"/>
  <c r="B12" i="9"/>
  <c r="K11" i="9"/>
  <c r="J11" i="9"/>
  <c r="I11" i="9"/>
  <c r="H11" i="9"/>
  <c r="G11" i="9"/>
  <c r="F11" i="9"/>
  <c r="E11" i="9"/>
  <c r="D11" i="9"/>
  <c r="C11" i="9"/>
  <c r="B11" i="9"/>
  <c r="K10" i="9"/>
  <c r="J10" i="9"/>
  <c r="I10" i="9"/>
  <c r="H10" i="9"/>
  <c r="G10" i="9"/>
  <c r="F10" i="9"/>
  <c r="E10" i="9"/>
  <c r="D10" i="9"/>
  <c r="C10" i="9"/>
  <c r="B10" i="9"/>
  <c r="K9" i="9"/>
  <c r="J9" i="9"/>
  <c r="I9" i="9"/>
  <c r="H9" i="9"/>
  <c r="G9" i="9"/>
  <c r="F9" i="9"/>
  <c r="E9" i="9"/>
  <c r="D9" i="9"/>
  <c r="C9" i="9"/>
  <c r="B9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B4" i="9"/>
  <c r="R48" i="8"/>
  <c r="P48" i="8"/>
  <c r="N48" i="8"/>
  <c r="L48" i="8"/>
  <c r="J48" i="8"/>
  <c r="H48" i="8"/>
  <c r="F48" i="8"/>
  <c r="D48" i="8"/>
  <c r="R47" i="8"/>
  <c r="P47" i="8"/>
  <c r="N47" i="8"/>
  <c r="L47" i="8"/>
  <c r="J47" i="8"/>
  <c r="H47" i="8"/>
  <c r="F47" i="8"/>
  <c r="D47" i="8"/>
  <c r="R46" i="8"/>
  <c r="P46" i="8"/>
  <c r="N46" i="8"/>
  <c r="L46" i="8"/>
  <c r="J46" i="8"/>
  <c r="H46" i="8"/>
  <c r="F46" i="8"/>
  <c r="D46" i="8"/>
  <c r="R45" i="8"/>
  <c r="P45" i="8"/>
  <c r="N45" i="8"/>
  <c r="L45" i="8"/>
  <c r="J45" i="8"/>
  <c r="H45" i="8"/>
  <c r="F45" i="8"/>
  <c r="D45" i="8"/>
  <c r="R44" i="8"/>
  <c r="P44" i="8"/>
  <c r="N44" i="8"/>
  <c r="L44" i="8"/>
  <c r="J44" i="8"/>
  <c r="H44" i="8"/>
  <c r="F44" i="8"/>
  <c r="D44" i="8"/>
  <c r="R43" i="8"/>
  <c r="P43" i="8"/>
  <c r="N43" i="8"/>
  <c r="L43" i="8"/>
  <c r="J43" i="8"/>
  <c r="H43" i="8"/>
  <c r="F43" i="8"/>
  <c r="D43" i="8"/>
  <c r="R42" i="8"/>
  <c r="P42" i="8"/>
  <c r="N42" i="8"/>
  <c r="L42" i="8"/>
  <c r="J42" i="8"/>
  <c r="H42" i="8"/>
  <c r="F42" i="8"/>
  <c r="D42" i="8"/>
  <c r="R41" i="8"/>
  <c r="P41" i="8"/>
  <c r="N41" i="8"/>
  <c r="L41" i="8"/>
  <c r="J41" i="8"/>
  <c r="H41" i="8"/>
  <c r="F41" i="8"/>
  <c r="D41" i="8"/>
  <c r="R40" i="8"/>
  <c r="P40" i="8"/>
  <c r="N40" i="8"/>
  <c r="L40" i="8"/>
  <c r="J40" i="8"/>
  <c r="H40" i="8"/>
  <c r="F40" i="8"/>
  <c r="D40" i="8"/>
  <c r="R39" i="8"/>
  <c r="P39" i="8"/>
  <c r="N39" i="8"/>
  <c r="L39" i="8"/>
  <c r="J39" i="8"/>
  <c r="H39" i="8"/>
  <c r="F39" i="8"/>
  <c r="D39" i="8"/>
  <c r="R38" i="8"/>
  <c r="P38" i="8"/>
  <c r="N38" i="8"/>
  <c r="L38" i="8"/>
  <c r="J38" i="8"/>
  <c r="H38" i="8"/>
  <c r="F38" i="8"/>
  <c r="D38" i="8"/>
  <c r="R37" i="8"/>
  <c r="P37" i="8"/>
  <c r="N37" i="8"/>
  <c r="L37" i="8"/>
  <c r="J37" i="8"/>
  <c r="H37" i="8"/>
  <c r="F37" i="8"/>
  <c r="D37" i="8"/>
  <c r="R36" i="8"/>
  <c r="P36" i="8"/>
  <c r="N36" i="8"/>
  <c r="L36" i="8"/>
  <c r="J36" i="8"/>
  <c r="H36" i="8"/>
  <c r="F36" i="8"/>
  <c r="D36" i="8"/>
  <c r="R35" i="8"/>
  <c r="P35" i="8"/>
  <c r="N35" i="8"/>
  <c r="L35" i="8"/>
  <c r="J35" i="8"/>
  <c r="H35" i="8"/>
  <c r="F35" i="8"/>
  <c r="D35" i="8"/>
  <c r="R34" i="8"/>
  <c r="P34" i="8"/>
  <c r="N34" i="8"/>
  <c r="L34" i="8"/>
  <c r="J34" i="8"/>
  <c r="H34" i="8"/>
  <c r="F34" i="8"/>
  <c r="D34" i="8"/>
  <c r="R33" i="8"/>
  <c r="P33" i="8"/>
  <c r="N33" i="8"/>
  <c r="L33" i="8"/>
  <c r="J33" i="8"/>
  <c r="H33" i="8"/>
  <c r="F33" i="8"/>
  <c r="D33" i="8"/>
  <c r="R32" i="8"/>
  <c r="P32" i="8"/>
  <c r="N32" i="8"/>
  <c r="L32" i="8"/>
  <c r="J32" i="8"/>
  <c r="H32" i="8"/>
  <c r="F32" i="8"/>
  <c r="D32" i="8"/>
  <c r="R31" i="8"/>
  <c r="P31" i="8"/>
  <c r="N31" i="8"/>
  <c r="L31" i="8"/>
  <c r="J31" i="8"/>
  <c r="H31" i="8"/>
  <c r="F31" i="8"/>
  <c r="D31" i="8"/>
  <c r="P26" i="8"/>
  <c r="N26" i="8"/>
  <c r="L26" i="8"/>
  <c r="J26" i="8"/>
  <c r="H26" i="8"/>
  <c r="F26" i="8"/>
  <c r="D26" i="8"/>
  <c r="P25" i="8"/>
  <c r="N25" i="8"/>
  <c r="L25" i="8"/>
  <c r="J25" i="8"/>
  <c r="H25" i="8"/>
  <c r="F25" i="8"/>
  <c r="D25" i="8"/>
  <c r="P24" i="8"/>
  <c r="N24" i="8"/>
  <c r="L24" i="8"/>
  <c r="J24" i="8"/>
  <c r="H24" i="8"/>
  <c r="F24" i="8"/>
  <c r="D24" i="8"/>
  <c r="P23" i="8"/>
  <c r="N23" i="8"/>
  <c r="L23" i="8"/>
  <c r="J23" i="8"/>
  <c r="H23" i="8"/>
  <c r="F23" i="8"/>
  <c r="D23" i="8"/>
  <c r="P22" i="8"/>
  <c r="N22" i="8"/>
  <c r="L22" i="8"/>
  <c r="J22" i="8"/>
  <c r="H22" i="8"/>
  <c r="F22" i="8"/>
  <c r="D22" i="8"/>
  <c r="P21" i="8"/>
  <c r="N21" i="8"/>
  <c r="L21" i="8"/>
  <c r="J21" i="8"/>
  <c r="H21" i="8"/>
  <c r="F21" i="8"/>
  <c r="D21" i="8"/>
  <c r="P20" i="8"/>
  <c r="N20" i="8"/>
  <c r="L20" i="8"/>
  <c r="J20" i="8"/>
  <c r="H20" i="8"/>
  <c r="F20" i="8"/>
  <c r="D20" i="8"/>
  <c r="P19" i="8"/>
  <c r="N19" i="8"/>
  <c r="L19" i="8"/>
  <c r="J19" i="8"/>
  <c r="H19" i="8"/>
  <c r="F19" i="8"/>
  <c r="D19" i="8"/>
  <c r="P18" i="8"/>
  <c r="N18" i="8"/>
  <c r="L18" i="8"/>
  <c r="J18" i="8"/>
  <c r="H18" i="8"/>
  <c r="F18" i="8"/>
  <c r="D18" i="8"/>
  <c r="P17" i="8"/>
  <c r="N17" i="8"/>
  <c r="L17" i="8"/>
  <c r="J17" i="8"/>
  <c r="H17" i="8"/>
  <c r="F17" i="8"/>
  <c r="D17" i="8"/>
  <c r="P16" i="8"/>
  <c r="N16" i="8"/>
  <c r="L16" i="8"/>
  <c r="J16" i="8"/>
  <c r="H16" i="8"/>
  <c r="F16" i="8"/>
  <c r="D16" i="8"/>
  <c r="P15" i="8"/>
  <c r="N15" i="8"/>
  <c r="L15" i="8"/>
  <c r="J15" i="8"/>
  <c r="H15" i="8"/>
  <c r="F15" i="8"/>
  <c r="D15" i="8"/>
  <c r="P14" i="8"/>
  <c r="N14" i="8"/>
  <c r="L14" i="8"/>
  <c r="J14" i="8"/>
  <c r="H14" i="8"/>
  <c r="F14" i="8"/>
  <c r="D14" i="8"/>
  <c r="P13" i="8"/>
  <c r="N13" i="8"/>
  <c r="L13" i="8"/>
  <c r="J13" i="8"/>
  <c r="H13" i="8"/>
  <c r="F13" i="8"/>
  <c r="D13" i="8"/>
  <c r="P12" i="8"/>
  <c r="N12" i="8"/>
  <c r="L12" i="8"/>
  <c r="J12" i="8"/>
  <c r="H12" i="8"/>
  <c r="F12" i="8"/>
  <c r="D12" i="8"/>
  <c r="P11" i="8"/>
  <c r="N11" i="8"/>
  <c r="L11" i="8"/>
  <c r="J11" i="8"/>
  <c r="H11" i="8"/>
  <c r="F11" i="8"/>
  <c r="D11" i="8"/>
  <c r="P10" i="8"/>
  <c r="N10" i="8"/>
  <c r="L10" i="8"/>
  <c r="J10" i="8"/>
  <c r="H10" i="8"/>
  <c r="F10" i="8"/>
  <c r="D10" i="8"/>
  <c r="P9" i="8"/>
  <c r="N9" i="8"/>
  <c r="L9" i="8"/>
  <c r="J9" i="8"/>
  <c r="H9" i="8"/>
  <c r="F9" i="8"/>
  <c r="D9" i="8"/>
  <c r="H49" i="7" l="1"/>
  <c r="H46" i="7"/>
  <c r="H41" i="7"/>
  <c r="H35" i="7"/>
  <c r="H40" i="6"/>
  <c r="H36" i="6"/>
  <c r="H35" i="6"/>
  <c r="H18" i="6"/>
  <c r="H60" i="4"/>
  <c r="H50" i="4"/>
  <c r="H48" i="4"/>
  <c r="H44" i="4"/>
  <c r="H43" i="4"/>
  <c r="H38" i="4"/>
  <c r="H37" i="4"/>
  <c r="H36" i="4"/>
  <c r="H32" i="4"/>
  <c r="H31" i="4"/>
  <c r="H23" i="4"/>
  <c r="H22" i="4"/>
  <c r="P21" i="4"/>
  <c r="H21" i="4"/>
  <c r="H20" i="4"/>
  <c r="H19" i="4"/>
  <c r="P18" i="4"/>
  <c r="H18" i="4"/>
  <c r="P17" i="4"/>
  <c r="H17" i="4"/>
  <c r="P16" i="4"/>
  <c r="H16" i="4"/>
  <c r="P15" i="4"/>
  <c r="P12" i="4"/>
  <c r="P11" i="4"/>
  <c r="H11" i="4"/>
  <c r="P9" i="4"/>
</calcChain>
</file>

<file path=xl/sharedStrings.xml><?xml version="1.0" encoding="utf-8"?>
<sst xmlns="http://schemas.openxmlformats.org/spreadsheetml/2006/main" count="570" uniqueCount="357">
  <si>
    <t>科目</t>
    <rPh sb="0" eb="2">
      <t>カモク</t>
    </rPh>
    <phoneticPr fontId="6"/>
  </si>
  <si>
    <t>金額</t>
    <rPh sb="0" eb="2">
      <t>キンガク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</si>
  <si>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</si>
  <si>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4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</si>
  <si>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</si>
  <si>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</si>
  <si>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</si>
  <si>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</si>
  <si>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</si>
  <si>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</si>
  <si>
    <t>貸借対照表</t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</si>
  <si>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</si>
  <si>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</si>
  <si>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</si>
  <si>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</si>
  <si>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その他</t>
  </si>
  <si>
    <t>（令和 4年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</si>
  <si>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</si>
  <si>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</si>
  <si>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</si>
  <si>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</si>
  <si>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</si>
  <si>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</si>
  <si>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</si>
  <si>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</si>
  <si>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</si>
  <si>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</si>
  <si>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</si>
  <si>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</si>
  <si>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</si>
  <si>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</si>
  <si>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</si>
  <si>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</si>
  <si>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</si>
  <si>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</si>
  <si>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</si>
  <si>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</si>
  <si>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</si>
  <si>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</si>
  <si>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</si>
  <si>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</si>
  <si>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</si>
  <si>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</si>
  <si>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</si>
  <si>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</si>
  <si>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</si>
  <si>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</si>
  <si>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</si>
  <si>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</si>
  <si>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</si>
  <si>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</si>
  <si>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</si>
  <si>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</si>
  <si>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</si>
  <si>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</si>
  <si>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</si>
  <si>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</si>
  <si>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</si>
  <si>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</si>
  <si>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</si>
  <si>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</si>
  <si>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</si>
  <si>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</si>
  <si>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</si>
  <si>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</si>
  <si>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</si>
  <si>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</si>
  <si>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</si>
  <si>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</si>
  <si>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</si>
  <si>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</si>
  <si>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</si>
  <si>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</si>
  <si>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</si>
  <si>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</si>
  <si>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</si>
  <si>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</si>
  <si>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</si>
  <si>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令和 3年 4月 1日</t>
  </si>
  <si>
    <t>至　令和 4年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</si>
  <si>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</si>
  <si>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</si>
  <si>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</si>
  <si>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</si>
  <si>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</si>
  <si>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</si>
  <si>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</si>
  <si>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</si>
  <si>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</si>
  <si>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</si>
  <si>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</si>
  <si>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</si>
  <si>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</si>
  <si>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</si>
  <si>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</si>
  <si>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</si>
  <si>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</si>
  <si>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</si>
  <si>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</si>
  <si>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</si>
  <si>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</si>
  <si>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</si>
  <si>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</si>
  <si>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</si>
  <si>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</si>
  <si>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</si>
  <si>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</si>
  <si>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</si>
  <si>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</si>
  <si>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</si>
  <si>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</si>
  <si>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</si>
  <si>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</si>
  <si>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</si>
  <si>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</si>
  <si>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</si>
  <si>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</si>
  <si>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</si>
  <si>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</si>
  <si>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</si>
  <si>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</si>
  <si>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</si>
  <si>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</si>
  <si>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</si>
  <si>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</si>
  <si>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</si>
  <si>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</si>
  <si>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</si>
  <si>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</si>
  <si>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</si>
  <si>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</si>
  <si>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</si>
  <si>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</si>
  <si>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</si>
  <si>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</si>
  <si>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</si>
  <si>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</si>
  <si>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</si>
  <si>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</si>
  <si>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</si>
  <si>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</si>
  <si>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</si>
  <si>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</si>
  <si>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</si>
  <si>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</si>
  <si>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</si>
  <si>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</si>
  <si>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</si>
  <si>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</si>
  <si>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</si>
  <si>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</si>
  <si>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</si>
  <si>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</si>
  <si>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</si>
  <si>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</si>
  <si>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</si>
  <si>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</si>
  <si>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</si>
  <si>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</si>
  <si>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</si>
  <si>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</si>
  <si>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</si>
  <si>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</si>
  <si>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</si>
  <si>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</si>
  <si>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</si>
  <si>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</si>
  <si>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  <rPh sb="1" eb="3">
      <t>ヨウシキ</t>
    </rPh>
    <rPh sb="3" eb="4">
      <t>ダイ</t>
    </rPh>
    <rPh sb="5" eb="6">
      <t>ゴウ</t>
    </rPh>
    <phoneticPr fontId="45"/>
  </si>
  <si>
    <t>附属明細書</t>
    <rPh sb="0" eb="2">
      <t>フゾク</t>
    </rPh>
    <rPh sb="2" eb="5">
      <t>メイサイショ</t>
    </rPh>
    <phoneticPr fontId="4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</si>
  <si>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</si>
  <si>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5"/>
  </si>
  <si>
    <t>（１）資産項目の明細</t>
    <rPh sb="3" eb="5">
      <t>シサン</t>
    </rPh>
    <rPh sb="5" eb="7">
      <t>コウモク</t>
    </rPh>
    <rPh sb="8" eb="10">
      <t>メイサイ</t>
    </rPh>
    <phoneticPr fontId="4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</si>
  <si>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5"/>
  </si>
  <si>
    <t>（単位：千円）</t>
    <rPh sb="1" eb="3">
      <t>タンイ</t>
    </rPh>
    <rPh sb="4" eb="5">
      <t>セン</t>
    </rPh>
    <rPh sb="5" eb="6">
      <t>エン</t>
    </rPh>
    <phoneticPr fontId="45"/>
  </si>
  <si>
    <t>区分</t>
    <rPh sb="0" eb="2">
      <t>クブン</t>
    </rPh>
    <phoneticPr fontId="4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</si>
  <si>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6"/>
  </si>
  <si>
    <t xml:space="preserve">
本年度増加額
（B）</t>
    <rPh sb="1" eb="4">
      <t>ホンネンド</t>
    </rPh>
    <rPh sb="4" eb="7">
      <t>ゾウカガク</t>
    </rPh>
    <phoneticPr fontId="6"/>
  </si>
  <si>
    <t xml:space="preserve">
本年度減少額
（C）</t>
    <rPh sb="1" eb="4">
      <t>ホンネンド</t>
    </rPh>
    <rPh sb="4" eb="7">
      <t>ゲンショウガク</t>
    </rPh>
    <phoneticPr fontId="6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</si>
  <si>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6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</si>
  <si>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6"/>
  </si>
  <si>
    <t xml:space="preserve">
本年度償却額
（F)</t>
    <rPh sb="1" eb="4">
      <t>ホンネンド</t>
    </rPh>
    <rPh sb="4" eb="7">
      <t>ショウキャクガク</t>
    </rPh>
    <phoneticPr fontId="6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</si>
  <si>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5"/>
  </si>
  <si>
    <t xml:space="preserve"> 事業用資産</t>
    <rPh sb="1" eb="4">
      <t>ジギョウヨウ</t>
    </rPh>
    <rPh sb="4" eb="6">
      <t>シサン</t>
    </rPh>
    <phoneticPr fontId="45"/>
  </si>
  <si>
    <t>　  土地</t>
    <rPh sb="3" eb="5">
      <t>トチ</t>
    </rPh>
    <phoneticPr fontId="6"/>
  </si>
  <si>
    <t>　　立木竹</t>
    <rPh sb="2" eb="4">
      <t>タチキ</t>
    </rPh>
    <rPh sb="4" eb="5">
      <t>タケ</t>
    </rPh>
    <phoneticPr fontId="45"/>
  </si>
  <si>
    <t>　　建物</t>
    <rPh sb="2" eb="4">
      <t>タテモノ</t>
    </rPh>
    <phoneticPr fontId="6"/>
  </si>
  <si>
    <t>　　工作物</t>
    <rPh sb="2" eb="5">
      <t>コウサクブツ</t>
    </rPh>
    <phoneticPr fontId="6"/>
  </si>
  <si>
    <t>　　船舶</t>
    <rPh sb="2" eb="4">
      <t>センパク</t>
    </rPh>
    <phoneticPr fontId="45"/>
  </si>
  <si>
    <t>　　浮標等</t>
    <rPh sb="2" eb="4">
      <t>フヒョウ</t>
    </rPh>
    <rPh sb="4" eb="5">
      <t>ナド</t>
    </rPh>
    <phoneticPr fontId="45"/>
  </si>
  <si>
    <t>　　航空機</t>
    <rPh sb="2" eb="5">
      <t>コウクウキ</t>
    </rPh>
    <phoneticPr fontId="45"/>
  </si>
  <si>
    <t>　　その他</t>
    <rPh sb="4" eb="5">
      <t>タ</t>
    </rPh>
    <phoneticPr fontId="6"/>
  </si>
  <si>
    <t>　　建設仮勘定</t>
    <rPh sb="2" eb="4">
      <t>ケンセツ</t>
    </rPh>
    <rPh sb="4" eb="7">
      <t>カリカンジョウ</t>
    </rPh>
    <phoneticPr fontId="45"/>
  </si>
  <si>
    <t xml:space="preserve"> インフラ資産</t>
    <rPh sb="5" eb="7">
      <t>シサン</t>
    </rPh>
    <phoneticPr fontId="45"/>
  </si>
  <si>
    <t>　　土地</t>
    <rPh sb="2" eb="4">
      <t>トチ</t>
    </rPh>
    <phoneticPr fontId="6"/>
  </si>
  <si>
    <t>　　建物</t>
    <rPh sb="2" eb="4">
      <t>タテモノ</t>
    </rPh>
    <phoneticPr fontId="45"/>
  </si>
  <si>
    <t xml:space="preserve"> 物品</t>
    <rPh sb="1" eb="3">
      <t>ブッピン</t>
    </rPh>
    <phoneticPr fontId="6"/>
  </si>
  <si>
    <t>合計</t>
    <rPh sb="0" eb="2">
      <t>ゴウケイ</t>
    </rPh>
    <phoneticPr fontId="6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</si>
  <si>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5"/>
  </si>
  <si>
    <t>生活インフラ・
国土保全</t>
    <rPh sb="0" eb="2">
      <t>セイカツ</t>
    </rPh>
    <rPh sb="8" eb="10">
      <t>コクド</t>
    </rPh>
    <rPh sb="10" eb="12">
      <t>ホゼン</t>
    </rPh>
    <phoneticPr fontId="6"/>
  </si>
  <si>
    <t>教育</t>
    <rPh sb="0" eb="2">
      <t>キョウイク</t>
    </rPh>
    <phoneticPr fontId="45"/>
  </si>
  <si>
    <t>福祉</t>
    <rPh sb="0" eb="2">
      <t>フクシ</t>
    </rPh>
    <phoneticPr fontId="45"/>
  </si>
  <si>
    <t>環境衛生</t>
    <rPh sb="0" eb="2">
      <t>カンキョウ</t>
    </rPh>
    <rPh sb="2" eb="4">
      <t>エイセイ</t>
    </rPh>
    <phoneticPr fontId="45"/>
  </si>
  <si>
    <t>産業振興</t>
    <rPh sb="0" eb="2">
      <t>サンギョウ</t>
    </rPh>
    <rPh sb="2" eb="4">
      <t>シンコウ</t>
    </rPh>
    <phoneticPr fontId="45"/>
  </si>
  <si>
    <t>消防</t>
    <rPh sb="0" eb="2">
      <t>ショウボウ</t>
    </rPh>
    <phoneticPr fontId="45"/>
  </si>
  <si>
    <t>総務</t>
    <rPh sb="0" eb="2">
      <t>ソウム</t>
    </rPh>
    <phoneticPr fontId="45"/>
  </si>
  <si>
    <t>合計</t>
    <rPh sb="0" eb="2">
      <t>ゴウケイ</t>
    </rPh>
    <phoneticPr fontId="45"/>
  </si>
  <si>
    <t>③投資及び出資金の明細</t>
    <phoneticPr fontId="45"/>
  </si>
  <si>
    <t>市場価格のあるもの</t>
    <rPh sb="0" eb="2">
      <t>シジョウ</t>
    </rPh>
    <rPh sb="2" eb="4">
      <t>カカク</t>
    </rPh>
    <phoneticPr fontId="45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</si>
  <si>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</si>
  <si>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</si>
  <si>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時価単価（円）
（B）</t>
    <rPh sb="1" eb="3">
      <t>ジカ</t>
    </rPh>
    <rPh sb="3" eb="5">
      <t>タンカ</t>
    </rPh>
    <rPh sb="6" eb="7">
      <t>エン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</si>
  <si>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</si>
  <si>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取得単価（円）
（D)</t>
    <rPh sb="1" eb="3">
      <t>シュトク</t>
    </rPh>
    <rPh sb="3" eb="4">
      <t>タン</t>
    </rPh>
    <rPh sb="6" eb="7">
      <t>エン</t>
    </rPh>
    <phoneticPr fontId="6"/>
  </si>
  <si>
    <t>取得原価
（A）×（D)
（E)</t>
    <rPh sb="0" eb="2">
      <t>シュトク</t>
    </rPh>
    <rPh sb="2" eb="4">
      <t>ゲンカ</t>
    </rPh>
    <phoneticPr fontId="45"/>
  </si>
  <si>
    <t>評価差額
（C）－（E)
（F)</t>
    <rPh sb="0" eb="2">
      <t>ヒョウカ</t>
    </rPh>
    <rPh sb="2" eb="4">
      <t>サガク</t>
    </rPh>
    <phoneticPr fontId="45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</si>
  <si>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5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</si>
  <si>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5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</si>
  <si>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</si>
  <si>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</si>
  <si>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</si>
  <si>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</si>
  <si>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</si>
  <si>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</si>
  <si>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</si>
  <si>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4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</si>
  <si>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45"/>
  </si>
  <si>
    <t>-</t>
    <phoneticPr fontId="6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</si>
  <si>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5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</si>
  <si>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</si>
  <si>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45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</si>
  <si>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45"/>
  </si>
  <si>
    <t>④基金の明細</t>
    <phoneticPr fontId="45"/>
  </si>
  <si>
    <t>（単位：千円）</t>
    <rPh sb="1" eb="3">
      <t>タンイ</t>
    </rPh>
    <rPh sb="4" eb="5">
      <t>セン</t>
    </rPh>
    <rPh sb="5" eb="6">
      <t>エン</t>
    </rPh>
    <phoneticPr fontId="6"/>
  </si>
  <si>
    <t>種類</t>
    <rPh sb="0" eb="2">
      <t>シュルイ</t>
    </rPh>
    <phoneticPr fontId="6"/>
  </si>
  <si>
    <t>現金預金</t>
    <rPh sb="0" eb="2">
      <t>ゲンキン</t>
    </rPh>
    <rPh sb="2" eb="4">
      <t>ヨキン</t>
    </rPh>
    <phoneticPr fontId="6"/>
  </si>
  <si>
    <t>有価証券</t>
    <rPh sb="0" eb="2">
      <t>ユウカ</t>
    </rPh>
    <rPh sb="2" eb="4">
      <t>ショウケン</t>
    </rPh>
    <phoneticPr fontId="6"/>
  </si>
  <si>
    <t>土地</t>
    <rPh sb="0" eb="2">
      <t>トチ</t>
    </rPh>
    <phoneticPr fontId="6"/>
  </si>
  <si>
    <t>その他</t>
    <rPh sb="2" eb="3">
      <t>ホカ</t>
    </rPh>
    <phoneticPr fontId="6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</si>
  <si>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6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</si>
  <si>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</si>
  <si>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⑤貸付金の明細</t>
    <phoneticPr fontId="45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</si>
  <si>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</si>
  <si>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</si>
  <si>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</si>
  <si>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（参考）
貸付金計</t>
    <rPh sb="1" eb="3">
      <t>サンコウ</t>
    </rPh>
    <rPh sb="5" eb="8">
      <t>カシツケキン</t>
    </rPh>
    <rPh sb="8" eb="9">
      <t>ケイ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</si>
  <si>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5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</si>
  <si>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45"/>
  </si>
  <si>
    <t>その他の貸付金</t>
    <rPh sb="2" eb="3">
      <t>タ</t>
    </rPh>
    <rPh sb="4" eb="7">
      <t>カシツケキン</t>
    </rPh>
    <phoneticPr fontId="45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</si>
  <si>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5"/>
  </si>
  <si>
    <t>⑦未収金の明細</t>
    <rPh sb="1" eb="4">
      <t>ミシュウキン</t>
    </rPh>
    <rPh sb="5" eb="7">
      <t>メイサイ</t>
    </rPh>
    <phoneticPr fontId="4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</si>
  <si>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</si>
  <si>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</si>
  <si>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【貸付金】</t>
    <rPh sb="1" eb="4">
      <t>カシツケキン</t>
    </rPh>
    <phoneticPr fontId="6"/>
  </si>
  <si>
    <t>小計</t>
    <rPh sb="0" eb="2">
      <t>ショウケイ</t>
    </rPh>
    <phoneticPr fontId="45"/>
  </si>
  <si>
    <t>【未収金】</t>
    <rPh sb="1" eb="4">
      <t>ミシュウキン</t>
    </rPh>
    <phoneticPr fontId="6"/>
  </si>
  <si>
    <t>税等未収金</t>
    <rPh sb="0" eb="1">
      <t>ゼイ</t>
    </rPh>
    <rPh sb="1" eb="2">
      <t>ナド</t>
    </rPh>
    <rPh sb="2" eb="5">
      <t>ミシュウキン</t>
    </rPh>
    <phoneticPr fontId="45"/>
  </si>
  <si>
    <t>その他の未収金</t>
    <rPh sb="2" eb="3">
      <t>タ</t>
    </rPh>
    <rPh sb="4" eb="7">
      <t>ミシュウキン</t>
    </rPh>
    <phoneticPr fontId="45"/>
  </si>
  <si>
    <t>　　使用料</t>
    <rPh sb="2" eb="5">
      <t>シヨウリョウ</t>
    </rPh>
    <phoneticPr fontId="45"/>
  </si>
  <si>
    <t>　　手数料</t>
    <rPh sb="2" eb="5">
      <t>テスウリョウ</t>
    </rPh>
    <phoneticPr fontId="45"/>
  </si>
  <si>
    <t xml:space="preserve">    雑入</t>
    <rPh sb="4" eb="5">
      <t>ザツ</t>
    </rPh>
    <rPh sb="5" eb="6">
      <t>ニュウ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</si>
  <si>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45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</si>
  <si>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5"/>
  </si>
  <si>
    <t>地方債残高</t>
    <rPh sb="0" eb="3">
      <t>チホウサイ</t>
    </rPh>
    <rPh sb="3" eb="5">
      <t>ザンダカ</t>
    </rPh>
    <phoneticPr fontId="61"/>
  </si>
  <si>
    <t>政府資金</t>
    <rPh sb="0" eb="2">
      <t>セイフ</t>
    </rPh>
    <rPh sb="2" eb="4">
      <t>シキン</t>
    </rPh>
    <phoneticPr fontId="6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</si>
  <si>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61"/>
  </si>
  <si>
    <t>市中銀行</t>
    <rPh sb="0" eb="2">
      <t>シチュウ</t>
    </rPh>
    <rPh sb="2" eb="4">
      <t>ギンコウ</t>
    </rPh>
    <phoneticPr fontId="61"/>
  </si>
  <si>
    <t>その他の
金融機関</t>
    <rPh sb="2" eb="3">
      <t>タ</t>
    </rPh>
    <rPh sb="5" eb="7">
      <t>キンユウ</t>
    </rPh>
    <rPh sb="7" eb="9">
      <t>キカン</t>
    </rPh>
    <phoneticPr fontId="61"/>
  </si>
  <si>
    <t>市場公募債</t>
    <rPh sb="0" eb="2">
      <t>シジョウ</t>
    </rPh>
    <rPh sb="2" eb="5">
      <t>コウボサイ</t>
    </rPh>
    <phoneticPr fontId="61"/>
  </si>
  <si>
    <t>その他</t>
    <rPh sb="2" eb="3">
      <t>タ</t>
    </rPh>
    <phoneticPr fontId="61"/>
  </si>
  <si>
    <t>うち1年内償還予定</t>
    <rPh sb="3" eb="5">
      <t>ネンナイ</t>
    </rPh>
    <rPh sb="5" eb="7">
      <t>ショウカン</t>
    </rPh>
    <rPh sb="7" eb="9">
      <t>ヨテイ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</si>
  <si>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</si>
  <si>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</si>
  <si>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【通常分】</t>
    <rPh sb="1" eb="3">
      <t>ツウジョウ</t>
    </rPh>
    <rPh sb="3" eb="4">
      <t>ブン</t>
    </rPh>
    <phoneticPr fontId="45"/>
  </si>
  <si>
    <t>　　一般公共事業</t>
    <rPh sb="2" eb="4">
      <t>イッパン</t>
    </rPh>
    <rPh sb="4" eb="6">
      <t>コウキョウ</t>
    </rPh>
    <rPh sb="6" eb="8">
      <t>ジギョウ</t>
    </rPh>
    <phoneticPr fontId="45"/>
  </si>
  <si>
    <t>　　公営住宅建設</t>
    <rPh sb="2" eb="4">
      <t>コウエイ</t>
    </rPh>
    <rPh sb="4" eb="6">
      <t>ジュウタク</t>
    </rPh>
    <rPh sb="6" eb="8">
      <t>ケンセツ</t>
    </rPh>
    <phoneticPr fontId="45"/>
  </si>
  <si>
    <t>　　災害復旧</t>
    <rPh sb="2" eb="4">
      <t>サイガイ</t>
    </rPh>
    <rPh sb="4" eb="6">
      <t>フッキュウ</t>
    </rPh>
    <phoneticPr fontId="45"/>
  </si>
  <si>
    <t>　　教育・福祉施設</t>
    <rPh sb="2" eb="4">
      <t>キョウイク</t>
    </rPh>
    <rPh sb="5" eb="7">
      <t>フクシ</t>
    </rPh>
    <rPh sb="7" eb="9">
      <t>シセツ</t>
    </rPh>
    <phoneticPr fontId="45"/>
  </si>
  <si>
    <t>　　一般単独事業</t>
    <rPh sb="2" eb="4">
      <t>イッパン</t>
    </rPh>
    <rPh sb="4" eb="6">
      <t>タンドク</t>
    </rPh>
    <rPh sb="6" eb="8">
      <t>ジギョウ</t>
    </rPh>
    <phoneticPr fontId="45"/>
  </si>
  <si>
    <t>　　その他</t>
    <rPh sb="4" eb="5">
      <t>ホカ</t>
    </rPh>
    <phoneticPr fontId="45"/>
  </si>
  <si>
    <t>【特別分】</t>
    <rPh sb="1" eb="3">
      <t>トクベツ</t>
    </rPh>
    <rPh sb="3" eb="4">
      <t>ブン</t>
    </rPh>
    <phoneticPr fontId="45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</si>
  <si>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62"/>
  </si>
  <si>
    <t>　　減税補てん債</t>
    <rPh sb="2" eb="4">
      <t>ゲンゼイ</t>
    </rPh>
    <rPh sb="4" eb="5">
      <t>ホ</t>
    </rPh>
    <rPh sb="7" eb="8">
      <t>サイ</t>
    </rPh>
    <phoneticPr fontId="62"/>
  </si>
  <si>
    <t>　　退職手当債</t>
    <rPh sb="2" eb="4">
      <t>タイショク</t>
    </rPh>
    <rPh sb="4" eb="6">
      <t>テアテ</t>
    </rPh>
    <rPh sb="6" eb="7">
      <t>サイ</t>
    </rPh>
    <phoneticPr fontId="62"/>
  </si>
  <si>
    <t>　　その他</t>
    <rPh sb="4" eb="5">
      <t>タ</t>
    </rPh>
    <phoneticPr fontId="62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</si>
  <si>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6"/>
  </si>
  <si>
    <t>1.5％以下</t>
    <rPh sb="4" eb="6">
      <t>イカ</t>
    </rPh>
    <phoneticPr fontId="61"/>
  </si>
  <si>
    <t>1.5％超
2.0％以下</t>
    <rPh sb="4" eb="5">
      <t>チョウ</t>
    </rPh>
    <rPh sb="10" eb="12">
      <t>イカ</t>
    </rPh>
    <phoneticPr fontId="61"/>
  </si>
  <si>
    <t>2.0％超
2.5％以下</t>
    <rPh sb="4" eb="5">
      <t>チョウ</t>
    </rPh>
    <rPh sb="10" eb="12">
      <t>イカ</t>
    </rPh>
    <phoneticPr fontId="61"/>
  </si>
  <si>
    <t>2.5％超
3.0％以下</t>
    <rPh sb="4" eb="5">
      <t>チョウ</t>
    </rPh>
    <rPh sb="10" eb="12">
      <t>イカ</t>
    </rPh>
    <phoneticPr fontId="61"/>
  </si>
  <si>
    <t>3.0％超
3.5％以下</t>
    <rPh sb="4" eb="5">
      <t>チョウ</t>
    </rPh>
    <rPh sb="10" eb="12">
      <t>イカ</t>
    </rPh>
    <phoneticPr fontId="61"/>
  </si>
  <si>
    <t>3.5％超
4.0％以下</t>
    <rPh sb="4" eb="5">
      <t>チョウ</t>
    </rPh>
    <rPh sb="10" eb="12">
      <t>イカ</t>
    </rPh>
    <phoneticPr fontId="61"/>
  </si>
  <si>
    <t>4.0％超</t>
    <rPh sb="4" eb="5">
      <t>チョウ</t>
    </rPh>
    <phoneticPr fontId="61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</si>
  <si>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61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</si>
  <si>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6"/>
  </si>
  <si>
    <t>（単位：千円）</t>
    <rPh sb="4" eb="5">
      <t>セン</t>
    </rPh>
    <rPh sb="5" eb="6">
      <t>エン</t>
    </rPh>
    <phoneticPr fontId="6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</si>
  <si>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</si>
  <si>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</si>
  <si>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</si>
  <si>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</si>
  <si>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</si>
  <si>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</si>
  <si>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</si>
  <si>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</si>
  <si>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</si>
  <si>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前借分</t>
    <rPh sb="0" eb="2">
      <t>マエガリ</t>
    </rPh>
    <rPh sb="2" eb="3">
      <t>ブン</t>
    </rPh>
    <phoneticPr fontId="6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</si>
  <si>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</si>
  <si>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61"/>
  </si>
  <si>
    <t>契約条項の概要</t>
    <rPh sb="0" eb="2">
      <t>ケイヤク</t>
    </rPh>
    <rPh sb="2" eb="4">
      <t>ジョウコウ</t>
    </rPh>
    <rPh sb="5" eb="7">
      <t>ガイヨウ</t>
    </rPh>
    <phoneticPr fontId="61"/>
  </si>
  <si>
    <t>⑤引当金の明細</t>
    <rPh sb="1" eb="4">
      <t>ヒキアテキン</t>
    </rPh>
    <rPh sb="5" eb="7">
      <t>メイサイ</t>
    </rPh>
    <phoneticPr fontId="45"/>
  </si>
  <si>
    <t>区分</t>
    <rPh sb="0" eb="2">
      <t>クブン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</si>
  <si>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</si>
  <si>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</si>
  <si>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</si>
  <si>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</si>
  <si>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45"/>
  </si>
  <si>
    <t>その他</t>
    <rPh sb="2" eb="3">
      <t>タ</t>
    </rPh>
    <phoneticPr fontId="45"/>
  </si>
  <si>
    <t>賞与等引当金</t>
    <phoneticPr fontId="6"/>
  </si>
  <si>
    <t>退職手当引当金</t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</si>
  <si>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5"/>
  </si>
  <si>
    <t>（１）補助金等の明細</t>
    <rPh sb="3" eb="7">
      <t>ホジョキンナド</t>
    </rPh>
    <rPh sb="8" eb="10">
      <t>メイサイ</t>
    </rPh>
    <phoneticPr fontId="45"/>
  </si>
  <si>
    <t>（単位：千円）</t>
    <rPh sb="1" eb="3">
      <t>タンイ</t>
    </rPh>
    <rPh sb="4" eb="5">
      <t>セン</t>
    </rPh>
    <rPh sb="5" eb="6">
      <t>エン</t>
    </rPh>
    <phoneticPr fontId="50"/>
  </si>
  <si>
    <t>名称</t>
    <rPh sb="0" eb="2">
      <t>メイショウ</t>
    </rPh>
    <phoneticPr fontId="45"/>
  </si>
  <si>
    <t>相手先</t>
    <rPh sb="0" eb="3">
      <t>アイテサキ</t>
    </rPh>
    <phoneticPr fontId="45"/>
  </si>
  <si>
    <t>金額</t>
    <rPh sb="0" eb="2">
      <t>キンガク</t>
    </rPh>
    <phoneticPr fontId="45"/>
  </si>
  <si>
    <t>支出目的</t>
    <rPh sb="0" eb="2">
      <t>シシュツ</t>
    </rPh>
    <rPh sb="2" eb="4">
      <t>モクテキ</t>
    </rPh>
    <phoneticPr fontId="45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</si>
  <si>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45"/>
  </si>
  <si>
    <t>計</t>
    <rPh sb="0" eb="1">
      <t>ケイ</t>
    </rPh>
    <phoneticPr fontId="45"/>
  </si>
  <si>
    <t>その他の補助金等</t>
    <rPh sb="2" eb="3">
      <t>タ</t>
    </rPh>
    <rPh sb="4" eb="7">
      <t>ホジョキン</t>
    </rPh>
    <rPh sb="7" eb="8">
      <t>ナド</t>
    </rPh>
    <phoneticPr fontId="4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</si>
  <si>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5"/>
  </si>
  <si>
    <t>（１）財源の明細</t>
    <rPh sb="3" eb="5">
      <t>ザイゲン</t>
    </rPh>
    <rPh sb="6" eb="8">
      <t>メイサイ</t>
    </rPh>
    <phoneticPr fontId="45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</si>
  <si>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</si>
  <si>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</si>
  <si>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一般会計</t>
    <rPh sb="0" eb="2">
      <t>イッパン</t>
    </rPh>
    <rPh sb="2" eb="4">
      <t>カイケイ</t>
    </rPh>
    <phoneticPr fontId="6"/>
  </si>
  <si>
    <t>税収等</t>
    <rPh sb="0" eb="2">
      <t>ゼイシュウ</t>
    </rPh>
    <rPh sb="2" eb="3">
      <t>ナド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</si>
  <si>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</si>
  <si>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</si>
  <si>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45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</si>
  <si>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</si>
  <si>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</si>
  <si>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45"/>
  </si>
  <si>
    <t>総計</t>
    <rPh sb="0" eb="2">
      <t>ソウケイ</t>
    </rPh>
    <phoneticPr fontId="6"/>
  </si>
  <si>
    <t>税収等</t>
    <rPh sb="0" eb="2">
      <t>ゼイシュウ</t>
    </rPh>
    <rPh sb="2" eb="3">
      <t>トウ</t>
    </rPh>
    <phoneticPr fontId="6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</si>
  <si>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6"/>
  </si>
  <si>
    <t>（２）財源情報の明細</t>
    <rPh sb="3" eb="5">
      <t>ザイゲン</t>
    </rPh>
    <rPh sb="5" eb="7">
      <t>ジョウホウ</t>
    </rPh>
    <rPh sb="8" eb="10">
      <t>メイサイ</t>
    </rPh>
    <phoneticPr fontId="45"/>
  </si>
  <si>
    <t>内訳</t>
    <rPh sb="0" eb="2">
      <t>ウチワケ</t>
    </rPh>
    <phoneticPr fontId="4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</si>
  <si>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5"/>
  </si>
  <si>
    <t>地方債</t>
    <rPh sb="0" eb="3">
      <t>チホウサイ</t>
    </rPh>
    <phoneticPr fontId="45"/>
  </si>
  <si>
    <t>税収等</t>
    <rPh sb="0" eb="3">
      <t>ゼイシュウナド</t>
    </rPh>
    <phoneticPr fontId="45"/>
  </si>
  <si>
    <t>その他</t>
    <rPh sb="2" eb="3">
      <t>ホカ</t>
    </rPh>
    <phoneticPr fontId="45"/>
  </si>
  <si>
    <t>純行政コスト</t>
    <rPh sb="0" eb="1">
      <t>ジュン</t>
    </rPh>
    <rPh sb="1" eb="3">
      <t>ギョウセイ</t>
    </rPh>
    <phoneticPr fontId="4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</si>
  <si>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</si>
  <si>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5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</si>
  <si>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5"/>
  </si>
  <si>
    <t>（１）資金の明細</t>
    <rPh sb="3" eb="5">
      <t>シキン</t>
    </rPh>
    <rPh sb="6" eb="8">
      <t>メイサイ</t>
    </rPh>
    <phoneticPr fontId="45"/>
  </si>
  <si>
    <t>手許現金</t>
    <rPh sb="0" eb="2">
      <t>テモト</t>
    </rPh>
    <rPh sb="2" eb="4">
      <t>ゲンキン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</si>
  <si>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</si>
  <si>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その他</t>
    <rPh sb="2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</si>
</sst>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  <numFmt numFmtId="177" formatCode="0_);[Red]\(0\)"/>
    <numFmt numFmtId="178" formatCode="#,##0,;\-#,##0,;&quot;-&quot;"/>
    <numFmt numFmtId="179" formatCode="0.000"/>
    <numFmt numFmtId="180" formatCode="#,##0;&quot;△ &quot;#,##0"/>
  </numFmts>
  <fonts count="6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2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06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509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2" applyFont="1">
      <alignment vertical="center"/>
    </xf>
    <xf numFmtId="0" fontId="12" fillId="0" borderId="0" xfId="0" applyFont="1" applyAlignment="1"/>
    <xf numFmtId="0" fontId="0" fillId="0" borderId="0" xfId="0" applyFont="1" applyAlignment="1">
      <alignment horizontal="right"/>
    </xf>
    <xf numFmtId="0" fontId="16" fillId="0" borderId="0" xfId="4" applyFont="1" applyBorder="1" applyAlignment="1"/>
    <xf numFmtId="0" fontId="9" fillId="0" borderId="0" xfId="4" applyFont="1" applyBorder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NumberFormat="1" applyFont="1">
      <alignment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19" fillId="0" borderId="13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176" fontId="11" fillId="2" borderId="37" xfId="4" applyNumberFormat="1" applyFont="1" applyFill="1" applyBorder="1" applyAlignment="1">
      <alignment horizontal="right" vertical="center" shrinkToFit="1"/>
    </xf>
    <xf numFmtId="176" fontId="11" fillId="2" borderId="45" xfId="4" applyNumberFormat="1" applyFont="1" applyFill="1" applyBorder="1" applyAlignment="1">
      <alignment horizontal="right" vertical="center" shrinkToFit="1"/>
    </xf>
    <xf numFmtId="176" fontId="11" fillId="2" borderId="53" xfId="4" applyNumberFormat="1" applyFont="1" applyFill="1" applyBorder="1" applyAlignment="1">
      <alignment horizontal="right" vertical="center" shrinkToFit="1"/>
    </xf>
    <xf numFmtId="176" fontId="11" fillId="2" borderId="61" xfId="4" applyNumberFormat="1" applyFont="1" applyFill="1" applyBorder="1" applyAlignment="1">
      <alignment horizontal="right" vertical="center" shrinkToFit="1"/>
    </xf>
    <xf numFmtId="176" fontId="11" fillId="0" borderId="62" xfId="2" applyNumberFormat="1" applyFont="1" applyBorder="1" applyAlignment="1">
      <alignment horizontal="right" vertical="center" shrinkToFit="1"/>
    </xf>
    <xf numFmtId="38" fontId="11" fillId="0" borderId="63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0" fontId="11" fillId="0" borderId="66" xfId="2" applyFont="1" applyFill="1" applyBorder="1" applyAlignment="1">
      <alignment vertical="center"/>
    </xf>
    <xf numFmtId="38" fontId="11" fillId="0" borderId="67" xfId="1" applyFont="1" applyFill="1" applyBorder="1" applyAlignment="1">
      <alignment vertical="center"/>
    </xf>
    <xf numFmtId="0" fontId="11" fillId="0" borderId="68" xfId="2" applyFont="1" applyBorder="1" applyAlignment="1">
      <alignment vertical="center"/>
    </xf>
    <xf numFmtId="176" fontId="11" fillId="0" borderId="69" xfId="2" applyNumberFormat="1" applyFont="1" applyBorder="1" applyAlignment="1">
      <alignment horizontal="right" vertical="center" shrinkToFit="1"/>
    </xf>
    <xf numFmtId="38" fontId="11" fillId="0" borderId="70" xfId="1" applyFont="1" applyFill="1" applyBorder="1" applyAlignment="1">
      <alignment vertical="center"/>
    </xf>
    <xf numFmtId="38" fontId="11" fillId="0" borderId="71" xfId="1" applyFont="1" applyFill="1" applyBorder="1" applyAlignment="1">
      <alignment vertical="center"/>
    </xf>
    <xf numFmtId="38" fontId="11" fillId="0" borderId="72" xfId="1" applyFont="1" applyFill="1" applyBorder="1" applyAlignment="1">
      <alignment vertical="center"/>
    </xf>
    <xf numFmtId="38" fontId="11" fillId="0" borderId="73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0" fontId="11" fillId="0" borderId="75" xfId="2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176" fontId="11" fillId="0" borderId="82" xfId="0" applyNumberFormat="1" applyFont="1" applyBorder="1" applyAlignment="1">
      <alignment horizontal="right" vertical="center" shrinkToFit="1"/>
    </xf>
    <xf numFmtId="176" fontId="11" fillId="0" borderId="83" xfId="0" applyNumberFormat="1" applyFont="1" applyBorder="1" applyAlignment="1">
      <alignment horizontal="right" vertical="center" shrinkToFit="1"/>
    </xf>
    <xf numFmtId="176" fontId="11" fillId="0" borderId="84" xfId="0" applyNumberFormat="1" applyFont="1" applyBorder="1" applyAlignment="1">
      <alignment horizontal="right" vertical="center" shrinkToFit="1"/>
    </xf>
    <xf numFmtId="176" fontId="11" fillId="0" borderId="85" xfId="0" applyNumberFormat="1" applyFont="1" applyBorder="1" applyAlignment="1">
      <alignment horizontal="right" vertical="center" shrinkToFit="1"/>
    </xf>
    <xf numFmtId="176" fontId="11" fillId="0" borderId="86" xfId="0" applyNumberFormat="1" applyFont="1" applyBorder="1" applyAlignment="1">
      <alignment horizontal="right" vertical="center" shrinkToFit="1"/>
    </xf>
    <xf numFmtId="176" fontId="11" fillId="0" borderId="87" xfId="0" applyNumberFormat="1" applyFont="1" applyBorder="1" applyAlignment="1">
      <alignment horizontal="right" vertical="center" shrinkToFit="1"/>
    </xf>
    <xf numFmtId="176" fontId="11" fillId="0" borderId="88" xfId="0" applyNumberFormat="1" applyFont="1" applyBorder="1" applyAlignment="1">
      <alignment horizontal="right" vertical="center" shrinkToFit="1"/>
    </xf>
    <xf numFmtId="176" fontId="11" fillId="0" borderId="89" xfId="0" applyNumberFormat="1" applyFont="1" applyBorder="1" applyAlignment="1">
      <alignment horizontal="right" vertical="center" shrinkToFit="1"/>
    </xf>
    <xf numFmtId="176" fontId="11" fillId="0" borderId="90" xfId="0" applyNumberFormat="1" applyFont="1" applyBorder="1" applyAlignment="1">
      <alignment horizontal="right" vertical="center" shrinkToFit="1"/>
    </xf>
    <xf numFmtId="176" fontId="11" fillId="0" borderId="91" xfId="0" applyNumberFormat="1" applyFont="1" applyBorder="1" applyAlignment="1">
      <alignment horizontal="right" vertical="center" shrinkToFit="1"/>
    </xf>
    <xf numFmtId="176" fontId="11" fillId="0" borderId="92" xfId="0" applyNumberFormat="1" applyFont="1" applyBorder="1" applyAlignment="1">
      <alignment horizontal="right" vertical="center" shrinkToFit="1"/>
    </xf>
    <xf numFmtId="176" fontId="11" fillId="0" borderId="93" xfId="0" applyNumberFormat="1" applyFont="1" applyBorder="1" applyAlignment="1">
      <alignment horizontal="right" vertical="center" shrinkToFit="1"/>
    </xf>
    <xf numFmtId="176" fontId="11" fillId="0" borderId="94" xfId="0" applyNumberFormat="1" applyFont="1" applyBorder="1" applyAlignment="1">
      <alignment horizontal="right" vertical="center" shrinkToFit="1"/>
    </xf>
    <xf numFmtId="176" fontId="11" fillId="0" borderId="95" xfId="0" applyNumberFormat="1" applyFont="1" applyBorder="1" applyAlignment="1">
      <alignment horizontal="right" vertical="center" shrinkToFit="1"/>
    </xf>
    <xf numFmtId="176" fontId="11" fillId="0" borderId="96" xfId="0" applyNumberFormat="1" applyFont="1" applyBorder="1" applyAlignment="1">
      <alignment horizontal="right" vertical="center" shrinkToFit="1"/>
    </xf>
    <xf numFmtId="0" fontId="11" fillId="0" borderId="97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176" fontId="11" fillId="0" borderId="103" xfId="0" applyNumberFormat="1" applyFont="1" applyBorder="1" applyAlignment="1">
      <alignment horizontal="right" vertical="center" shrinkToFit="1"/>
    </xf>
    <xf numFmtId="176" fontId="11" fillId="0" borderId="104" xfId="0" applyNumberFormat="1" applyFont="1" applyBorder="1" applyAlignment="1">
      <alignment horizontal="right" vertical="center" shrinkToFit="1"/>
    </xf>
    <xf numFmtId="176" fontId="11" fillId="0" borderId="105" xfId="0" applyNumberFormat="1" applyFont="1" applyBorder="1" applyAlignment="1">
      <alignment horizontal="right" vertical="center" shrinkToFit="1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176" fontId="11" fillId="0" borderId="116" xfId="0" applyNumberFormat="1" applyFont="1" applyBorder="1" applyAlignment="1">
      <alignment horizontal="right" vertical="center" shrinkToFit="1"/>
    </xf>
    <xf numFmtId="176" fontId="11" fillId="0" borderId="117" xfId="0" applyNumberFormat="1" applyFont="1" applyBorder="1" applyAlignment="1">
      <alignment horizontal="right" vertical="center" shrinkToFit="1"/>
    </xf>
    <xf numFmtId="176" fontId="11" fillId="0" borderId="118" xfId="0" applyNumberFormat="1" applyFont="1" applyBorder="1" applyAlignment="1">
      <alignment horizontal="right" vertical="center" shrinkToFit="1"/>
    </xf>
    <xf numFmtId="176" fontId="11" fillId="0" borderId="119" xfId="0" applyNumberFormat="1" applyFont="1" applyBorder="1" applyAlignment="1">
      <alignment horizontal="right" vertical="center" shrinkToFit="1"/>
    </xf>
    <xf numFmtId="176" fontId="11" fillId="0" borderId="120" xfId="0" applyNumberFormat="1" applyFont="1" applyBorder="1" applyAlignment="1">
      <alignment horizontal="right" vertical="center" shrinkToFit="1"/>
    </xf>
    <xf numFmtId="176" fontId="11" fillId="0" borderId="121" xfId="0" applyNumberFormat="1" applyFont="1" applyBorder="1" applyAlignment="1">
      <alignment horizontal="right" vertical="center" shrinkToFit="1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0" fontId="11" fillId="0" borderId="130" xfId="0" applyFont="1" applyBorder="1" applyAlignment="1">
      <alignment vertical="center"/>
    </xf>
    <xf numFmtId="0" fontId="11" fillId="0" borderId="131" xfId="0" applyFont="1" applyBorder="1" applyAlignment="1">
      <alignment vertical="center"/>
    </xf>
    <xf numFmtId="0" fontId="11" fillId="0" borderId="132" xfId="0" applyFont="1" applyBorder="1" applyAlignment="1">
      <alignment vertical="center"/>
    </xf>
    <xf numFmtId="0" fontId="11" fillId="0" borderId="133" xfId="0" applyFont="1" applyBorder="1" applyAlignment="1">
      <alignment vertical="center"/>
    </xf>
    <xf numFmtId="0" fontId="11" fillId="0" borderId="134" xfId="0" applyFont="1" applyBorder="1" applyAlignment="1">
      <alignment vertical="center"/>
    </xf>
    <xf numFmtId="0" fontId="11" fillId="0" borderId="135" xfId="0" applyFont="1" applyBorder="1" applyAlignment="1">
      <alignment vertical="center"/>
    </xf>
    <xf numFmtId="176" fontId="11" fillId="0" borderId="136" xfId="0" applyNumberFormat="1" applyFont="1" applyBorder="1" applyAlignment="1">
      <alignment horizontal="right" vertical="center" shrinkToFit="1"/>
    </xf>
    <xf numFmtId="176" fontId="11" fillId="0" borderId="137" xfId="0" applyNumberFormat="1" applyFont="1" applyBorder="1" applyAlignment="1">
      <alignment horizontal="right" vertical="center" shrinkToFit="1"/>
    </xf>
    <xf numFmtId="176" fontId="11" fillId="0" borderId="138" xfId="0" applyNumberFormat="1" applyFont="1" applyBorder="1" applyAlignment="1">
      <alignment horizontal="right" vertical="center" shrinkToFit="1"/>
    </xf>
    <xf numFmtId="0" fontId="11" fillId="0" borderId="139" xfId="0" applyFont="1" applyBorder="1" applyAlignment="1">
      <alignment vertical="center"/>
    </xf>
    <xf numFmtId="0" fontId="11" fillId="0" borderId="140" xfId="0" applyFont="1" applyBorder="1" applyAlignment="1">
      <alignment vertical="center"/>
    </xf>
    <xf numFmtId="0" fontId="11" fillId="0" borderId="141" xfId="0" applyFont="1" applyBorder="1" applyAlignment="1">
      <alignment vertical="center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0" fontId="11" fillId="0" borderId="144" xfId="0" applyFont="1" applyBorder="1" applyAlignment="1">
      <alignment vertical="center"/>
    </xf>
    <xf numFmtId="176" fontId="11" fillId="0" borderId="145" xfId="0" applyNumberFormat="1" applyFont="1" applyBorder="1" applyAlignment="1">
      <alignment horizontal="right" vertical="center" shrinkToFit="1"/>
    </xf>
    <xf numFmtId="176" fontId="11" fillId="0" borderId="146" xfId="0" applyNumberFormat="1" applyFont="1" applyBorder="1" applyAlignment="1">
      <alignment horizontal="right" vertical="center" shrinkToFit="1"/>
    </xf>
    <xf numFmtId="176" fontId="11" fillId="0" borderId="147" xfId="0" applyNumberFormat="1" applyFont="1" applyBorder="1" applyAlignment="1">
      <alignment horizontal="right" vertical="center" shrinkToFit="1"/>
    </xf>
    <xf numFmtId="176" fontId="11" fillId="0" borderId="148" xfId="2" applyNumberFormat="1" applyFont="1" applyBorder="1" applyAlignment="1">
      <alignment horizontal="right" vertical="center" shrinkToFit="1"/>
    </xf>
    <xf numFmtId="38" fontId="11" fillId="0" borderId="149" xfId="1" applyFont="1" applyFill="1" applyBorder="1" applyAlignment="1">
      <alignment vertical="center"/>
    </xf>
    <xf numFmtId="38" fontId="11" fillId="0" borderId="150" xfId="1" applyFont="1" applyFill="1" applyBorder="1" applyAlignment="1">
      <alignment vertical="center"/>
    </xf>
    <xf numFmtId="38" fontId="11" fillId="0" borderId="151" xfId="1" applyFont="1" applyFill="1" applyBorder="1" applyAlignment="1">
      <alignment vertical="center"/>
    </xf>
    <xf numFmtId="0" fontId="11" fillId="0" borderId="152" xfId="2" applyFont="1" applyFill="1" applyBorder="1" applyAlignment="1">
      <alignment vertical="center"/>
    </xf>
    <xf numFmtId="38" fontId="11" fillId="0" borderId="153" xfId="1" applyFont="1" applyFill="1" applyBorder="1" applyAlignment="1">
      <alignment vertical="center"/>
    </xf>
    <xf numFmtId="0" fontId="11" fillId="0" borderId="154" xfId="2" applyFont="1" applyBorder="1" applyAlignment="1">
      <alignment vertical="center"/>
    </xf>
    <xf numFmtId="176" fontId="11" fillId="0" borderId="155" xfId="2" applyNumberFormat="1" applyFont="1" applyBorder="1" applyAlignment="1">
      <alignment horizontal="right" vertical="center" shrinkToFit="1"/>
    </xf>
    <xf numFmtId="38" fontId="11" fillId="0" borderId="156" xfId="1" applyFont="1" applyFill="1" applyBorder="1" applyAlignment="1">
      <alignment vertical="center"/>
    </xf>
    <xf numFmtId="38" fontId="11" fillId="0" borderId="157" xfId="1" applyFont="1" applyFill="1" applyBorder="1" applyAlignment="1">
      <alignment vertical="center"/>
    </xf>
    <xf numFmtId="38" fontId="11" fillId="0" borderId="158" xfId="1" applyFont="1" applyFill="1" applyBorder="1" applyAlignment="1">
      <alignment vertical="center"/>
    </xf>
    <xf numFmtId="0" fontId="11" fillId="0" borderId="159" xfId="2" applyFont="1" applyFill="1" applyBorder="1" applyAlignment="1">
      <alignment vertical="center"/>
    </xf>
    <xf numFmtId="38" fontId="11" fillId="0" borderId="160" xfId="1" applyFont="1" applyFill="1" applyBorder="1" applyAlignment="1">
      <alignment vertical="center"/>
    </xf>
    <xf numFmtId="0" fontId="11" fillId="0" borderId="161" xfId="2" applyFont="1" applyBorder="1" applyAlignment="1">
      <alignment vertical="center"/>
    </xf>
    <xf numFmtId="176" fontId="11" fillId="0" borderId="162" xfId="2" applyNumberFormat="1" applyFont="1" applyBorder="1" applyAlignment="1">
      <alignment horizontal="right" vertical="center" shrinkToFit="1"/>
    </xf>
    <xf numFmtId="38" fontId="11" fillId="0" borderId="163" xfId="1" applyFont="1" applyFill="1" applyBorder="1" applyAlignment="1">
      <alignment vertical="center"/>
    </xf>
    <xf numFmtId="38" fontId="11" fillId="0" borderId="164" xfId="1" applyFont="1" applyFill="1" applyBorder="1" applyAlignment="1">
      <alignment vertical="center"/>
    </xf>
    <xf numFmtId="38" fontId="11" fillId="0" borderId="165" xfId="1" applyFont="1" applyFill="1" applyBorder="1" applyAlignment="1">
      <alignment vertical="center"/>
    </xf>
    <xf numFmtId="0" fontId="11" fillId="0" borderId="166" xfId="2" applyFont="1" applyFill="1" applyBorder="1" applyAlignment="1">
      <alignment vertical="center"/>
    </xf>
    <xf numFmtId="38" fontId="11" fillId="0" borderId="167" xfId="1" applyFont="1" applyFill="1" applyBorder="1" applyAlignment="1">
      <alignment vertical="center"/>
    </xf>
    <xf numFmtId="0" fontId="11" fillId="0" borderId="168" xfId="2" applyFont="1" applyBorder="1" applyAlignment="1">
      <alignment vertical="center"/>
    </xf>
    <xf numFmtId="176" fontId="11" fillId="0" borderId="169" xfId="2" applyNumberFormat="1" applyFont="1" applyBorder="1" applyAlignment="1">
      <alignment horizontal="right" vertical="center" shrinkToFit="1"/>
    </xf>
    <xf numFmtId="38" fontId="11" fillId="0" borderId="170" xfId="1" applyFont="1" applyFill="1" applyBorder="1" applyAlignment="1">
      <alignment vertical="center"/>
    </xf>
    <xf numFmtId="38" fontId="11" fillId="0" borderId="171" xfId="1" applyFont="1" applyFill="1" applyBorder="1" applyAlignment="1">
      <alignment vertical="center"/>
    </xf>
    <xf numFmtId="38" fontId="11" fillId="0" borderId="172" xfId="1" applyFont="1" applyFill="1" applyBorder="1" applyAlignment="1">
      <alignment vertical="center"/>
    </xf>
    <xf numFmtId="0" fontId="11" fillId="0" borderId="173" xfId="2" applyFont="1" applyFill="1" applyBorder="1" applyAlignment="1">
      <alignment vertical="center"/>
    </xf>
    <xf numFmtId="38" fontId="11" fillId="0" borderId="174" xfId="1" applyFont="1" applyFill="1" applyBorder="1" applyAlignment="1">
      <alignment vertical="center"/>
    </xf>
    <xf numFmtId="0" fontId="11" fillId="0" borderId="175" xfId="2" applyFont="1" applyBorder="1" applyAlignment="1">
      <alignment vertical="center"/>
    </xf>
    <xf numFmtId="176" fontId="11" fillId="0" borderId="176" xfId="2" applyNumberFormat="1" applyFont="1" applyBorder="1" applyAlignment="1">
      <alignment horizontal="right" vertical="center" shrinkToFit="1"/>
    </xf>
    <xf numFmtId="38" fontId="11" fillId="0" borderId="177" xfId="1" applyFont="1" applyFill="1" applyBorder="1" applyAlignment="1">
      <alignment vertical="center"/>
    </xf>
    <xf numFmtId="38" fontId="11" fillId="0" borderId="178" xfId="1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0" fontId="11" fillId="0" borderId="180" xfId="2" applyFont="1" applyFill="1" applyBorder="1" applyAlignment="1">
      <alignment vertical="center"/>
    </xf>
    <xf numFmtId="38" fontId="11" fillId="0" borderId="181" xfId="1" applyFont="1" applyFill="1" applyBorder="1" applyAlignment="1">
      <alignment vertical="center"/>
    </xf>
    <xf numFmtId="0" fontId="11" fillId="0" borderId="182" xfId="2" applyFont="1" applyBorder="1" applyAlignment="1">
      <alignment vertical="center"/>
    </xf>
    <xf numFmtId="176" fontId="11" fillId="0" borderId="183" xfId="2" applyNumberFormat="1" applyFont="1" applyBorder="1" applyAlignment="1">
      <alignment horizontal="right" vertical="center" shrinkToFit="1"/>
    </xf>
    <xf numFmtId="38" fontId="11" fillId="0" borderId="184" xfId="1" applyFont="1" applyFill="1" applyBorder="1" applyAlignment="1">
      <alignment vertical="center"/>
    </xf>
    <xf numFmtId="38" fontId="11" fillId="0" borderId="185" xfId="1" applyFont="1" applyFill="1" applyBorder="1" applyAlignment="1">
      <alignment vertical="center"/>
    </xf>
    <xf numFmtId="38" fontId="11" fillId="0" borderId="186" xfId="1" applyFont="1" applyFill="1" applyBorder="1" applyAlignment="1">
      <alignment vertical="center"/>
    </xf>
    <xf numFmtId="0" fontId="11" fillId="0" borderId="187" xfId="2" applyFont="1" applyFill="1" applyBorder="1" applyAlignment="1">
      <alignment vertical="center"/>
    </xf>
    <xf numFmtId="38" fontId="11" fillId="0" borderId="188" xfId="1" applyFont="1" applyFill="1" applyBorder="1" applyAlignment="1">
      <alignment vertical="center"/>
    </xf>
    <xf numFmtId="0" fontId="11" fillId="0" borderId="189" xfId="2" applyFont="1" applyBorder="1" applyAlignment="1">
      <alignment vertical="center"/>
    </xf>
    <xf numFmtId="176" fontId="11" fillId="0" borderId="190" xfId="2" applyNumberFormat="1" applyFont="1" applyBorder="1" applyAlignment="1">
      <alignment horizontal="right" vertical="center" shrinkToFit="1"/>
    </xf>
    <xf numFmtId="38" fontId="11" fillId="0" borderId="191" xfId="1" applyFont="1" applyFill="1" applyBorder="1" applyAlignment="1">
      <alignment vertical="center"/>
    </xf>
    <xf numFmtId="38" fontId="11" fillId="0" borderId="192" xfId="1" applyFont="1" applyFill="1" applyBorder="1" applyAlignment="1">
      <alignment vertical="center"/>
    </xf>
    <xf numFmtId="38" fontId="11" fillId="0" borderId="193" xfId="1" applyFont="1" applyFill="1" applyBorder="1" applyAlignment="1">
      <alignment vertical="center"/>
    </xf>
    <xf numFmtId="0" fontId="11" fillId="0" borderId="194" xfId="2" applyFont="1" applyFill="1" applyBorder="1" applyAlignment="1">
      <alignment vertical="center"/>
    </xf>
    <xf numFmtId="38" fontId="11" fillId="0" borderId="195" xfId="1" applyFont="1" applyFill="1" applyBorder="1" applyAlignment="1">
      <alignment vertical="center"/>
    </xf>
    <xf numFmtId="0" fontId="11" fillId="0" borderId="196" xfId="2" applyFont="1" applyBorder="1" applyAlignment="1">
      <alignment vertical="center"/>
    </xf>
    <xf numFmtId="176" fontId="11" fillId="0" borderId="197" xfId="2" applyNumberFormat="1" applyFont="1" applyBorder="1" applyAlignment="1">
      <alignment horizontal="right" vertical="center" shrinkToFit="1"/>
    </xf>
    <xf numFmtId="38" fontId="11" fillId="0" borderId="198" xfId="1" applyFont="1" applyFill="1" applyBorder="1" applyAlignment="1">
      <alignment vertical="center"/>
    </xf>
    <xf numFmtId="38" fontId="11" fillId="0" borderId="199" xfId="1" applyFont="1" applyFill="1" applyBorder="1" applyAlignment="1">
      <alignment vertical="center"/>
    </xf>
    <xf numFmtId="38" fontId="11" fillId="0" borderId="200" xfId="1" applyFont="1" applyFill="1" applyBorder="1" applyAlignment="1">
      <alignment vertical="center"/>
    </xf>
    <xf numFmtId="0" fontId="11" fillId="0" borderId="201" xfId="2" applyFont="1" applyFill="1" applyBorder="1" applyAlignment="1">
      <alignment vertical="center"/>
    </xf>
    <xf numFmtId="38" fontId="11" fillId="0" borderId="202" xfId="1" applyFont="1" applyFill="1" applyBorder="1" applyAlignment="1">
      <alignment vertical="center"/>
    </xf>
    <xf numFmtId="0" fontId="11" fillId="0" borderId="203" xfId="2" applyFont="1" applyBorder="1" applyAlignment="1">
      <alignment vertical="center"/>
    </xf>
    <xf numFmtId="176" fontId="11" fillId="0" borderId="204" xfId="2" applyNumberFormat="1" applyFont="1" applyBorder="1" applyAlignment="1">
      <alignment horizontal="right" vertical="center" shrinkToFit="1"/>
    </xf>
    <xf numFmtId="38" fontId="11" fillId="0" borderId="205" xfId="1" applyFont="1" applyFill="1" applyBorder="1" applyAlignment="1">
      <alignment vertical="center"/>
    </xf>
    <xf numFmtId="38" fontId="11" fillId="0" borderId="206" xfId="1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0" fontId="11" fillId="0" borderId="208" xfId="2" applyFont="1" applyFill="1" applyBorder="1" applyAlignment="1">
      <alignment vertical="center"/>
    </xf>
    <xf numFmtId="38" fontId="11" fillId="0" borderId="209" xfId="1" applyFont="1" applyFill="1" applyBorder="1" applyAlignment="1">
      <alignment vertical="center"/>
    </xf>
    <xf numFmtId="0" fontId="11" fillId="0" borderId="210" xfId="2" applyFont="1" applyBorder="1" applyAlignment="1">
      <alignment vertical="center"/>
    </xf>
    <xf numFmtId="176" fontId="11" fillId="0" borderId="211" xfId="2" applyNumberFormat="1" applyFont="1" applyBorder="1" applyAlignment="1">
      <alignment horizontal="right" vertical="center" shrinkToFit="1"/>
    </xf>
    <xf numFmtId="38" fontId="11" fillId="0" borderId="212" xfId="1" applyFont="1" applyFill="1" applyBorder="1" applyAlignment="1">
      <alignment vertical="center"/>
    </xf>
    <xf numFmtId="38" fontId="11" fillId="0" borderId="213" xfId="1" applyFont="1" applyFill="1" applyBorder="1" applyAlignment="1">
      <alignment vertical="center"/>
    </xf>
    <xf numFmtId="38" fontId="11" fillId="0" borderId="214" xfId="1" applyFont="1" applyFill="1" applyBorder="1" applyAlignment="1">
      <alignment vertical="center"/>
    </xf>
    <xf numFmtId="38" fontId="11" fillId="0" borderId="215" xfId="1" applyFont="1" applyFill="1" applyBorder="1" applyAlignment="1">
      <alignment vertical="center"/>
    </xf>
    <xf numFmtId="38" fontId="11" fillId="0" borderId="216" xfId="1" applyFont="1" applyFill="1" applyBorder="1" applyAlignment="1">
      <alignment vertical="center"/>
    </xf>
    <xf numFmtId="0" fontId="11" fillId="0" borderId="217" xfId="2" applyFont="1" applyBorder="1" applyAlignment="1">
      <alignment vertical="center"/>
    </xf>
    <xf numFmtId="38" fontId="11" fillId="2" borderId="31" xfId="5" applyFont="1" applyFill="1" applyBorder="1" applyAlignment="1">
      <alignment horizontal="center" vertical="center"/>
    </xf>
    <xf numFmtId="38" fontId="11" fillId="2" borderId="32" xfId="5" applyFont="1" applyFill="1" applyBorder="1" applyAlignment="1">
      <alignment vertical="center"/>
    </xf>
    <xf numFmtId="38" fontId="11" fillId="2" borderId="33" xfId="5" applyFont="1" applyFill="1" applyBorder="1" applyAlignment="1">
      <alignment vertical="center"/>
    </xf>
    <xf numFmtId="38" fontId="11" fillId="2" borderId="34" xfId="5" applyFont="1" applyFill="1" applyBorder="1" applyAlignment="1">
      <alignment vertical="center"/>
    </xf>
    <xf numFmtId="38" fontId="11" fillId="2" borderId="35" xfId="5" applyFont="1" applyFill="1" applyBorder="1" applyAlignment="1">
      <alignment vertical="center"/>
    </xf>
    <xf numFmtId="38" fontId="11" fillId="2" borderId="36" xfId="5" applyFont="1" applyFill="1" applyBorder="1" applyAlignment="1">
      <alignment vertical="center"/>
    </xf>
    <xf numFmtId="0" fontId="11" fillId="0" borderId="38" xfId="4" applyFont="1" applyBorder="1" applyAlignment="1">
      <alignment horizontal="center" vertical="center"/>
    </xf>
    <xf numFmtId="0" fontId="11" fillId="0" borderId="39" xfId="4" applyFont="1" applyBorder="1" applyAlignment="1">
      <alignment vertical="center"/>
    </xf>
    <xf numFmtId="0" fontId="11" fillId="0" borderId="40" xfId="4" applyFont="1" applyBorder="1" applyAlignment="1">
      <alignment vertical="center"/>
    </xf>
    <xf numFmtId="0" fontId="11" fillId="0" borderId="41" xfId="4" applyFont="1" applyBorder="1" applyAlignment="1">
      <alignment vertical="center"/>
    </xf>
    <xf numFmtId="0" fontId="11" fillId="0" borderId="42" xfId="4" applyFont="1" applyBorder="1" applyAlignment="1">
      <alignment vertical="center"/>
    </xf>
    <xf numFmtId="0" fontId="11" fillId="0" borderId="43" xfId="4" applyFont="1" applyBorder="1" applyAlignment="1">
      <alignment vertical="center"/>
    </xf>
    <xf numFmtId="0" fontId="11" fillId="0" borderId="44" xfId="4" applyFont="1" applyBorder="1" applyAlignment="1">
      <alignment vertical="center"/>
    </xf>
    <xf numFmtId="0" fontId="11" fillId="0" borderId="46" xfId="4" applyFont="1" applyBorder="1" applyAlignment="1">
      <alignment horizontal="center" vertical="center"/>
    </xf>
    <xf numFmtId="0" fontId="11" fillId="0" borderId="47" xfId="4" applyFont="1" applyBorder="1" applyAlignment="1">
      <alignment vertical="center"/>
    </xf>
    <xf numFmtId="0" fontId="11" fillId="0" borderId="48" xfId="4" applyFont="1" applyBorder="1" applyAlignment="1">
      <alignment vertical="center"/>
    </xf>
    <xf numFmtId="0" fontId="11" fillId="0" borderId="49" xfId="4" applyFont="1" applyBorder="1" applyAlignment="1">
      <alignment vertical="center"/>
    </xf>
    <xf numFmtId="0" fontId="11" fillId="0" borderId="50" xfId="4" applyFont="1" applyBorder="1" applyAlignment="1">
      <alignment vertical="center"/>
    </xf>
    <xf numFmtId="0" fontId="11" fillId="0" borderId="51" xfId="4" applyFont="1" applyBorder="1" applyAlignment="1">
      <alignment vertical="center"/>
    </xf>
    <xf numFmtId="0" fontId="11" fillId="0" borderId="52" xfId="4" applyFont="1" applyBorder="1" applyAlignment="1">
      <alignment vertical="center"/>
    </xf>
    <xf numFmtId="0" fontId="11" fillId="0" borderId="54" xfId="4" applyFont="1" applyBorder="1" applyAlignment="1">
      <alignment horizontal="center" vertical="center"/>
    </xf>
    <xf numFmtId="0" fontId="11" fillId="0" borderId="55" xfId="4" applyFont="1" applyBorder="1" applyAlignment="1">
      <alignment vertical="center"/>
    </xf>
    <xf numFmtId="0" fontId="11" fillId="0" borderId="56" xfId="4" applyFont="1" applyBorder="1" applyAlignment="1">
      <alignment vertical="center"/>
    </xf>
    <xf numFmtId="0" fontId="11" fillId="0" borderId="57" xfId="4" applyFont="1" applyBorder="1" applyAlignment="1">
      <alignment vertical="center"/>
    </xf>
    <xf numFmtId="0" fontId="11" fillId="0" borderId="58" xfId="4" applyFont="1" applyBorder="1" applyAlignment="1">
      <alignment vertical="center"/>
    </xf>
    <xf numFmtId="0" fontId="11" fillId="0" borderId="59" xfId="4" applyFont="1" applyBorder="1" applyAlignment="1">
      <alignment vertical="center"/>
    </xf>
    <xf numFmtId="0" fontId="11" fillId="0" borderId="60" xfId="4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4" fillId="0" borderId="0" xfId="504" applyFont="1" applyAlignment="1">
      <alignment horizontal="left" vertical="center"/>
    </xf>
    <xf numFmtId="0" fontId="46" fillId="0" borderId="0" xfId="504" applyFont="1" applyAlignment="1">
      <alignment horizontal="left" vertical="center"/>
    </xf>
    <xf numFmtId="0" fontId="5" fillId="0" borderId="0" xfId="504">
      <alignment vertical="center"/>
    </xf>
    <xf numFmtId="0" fontId="47" fillId="0" borderId="0" xfId="504" applyFont="1" applyAlignment="1">
      <alignment horizontal="left" vertical="center"/>
    </xf>
    <xf numFmtId="0" fontId="48" fillId="0" borderId="0" xfId="504" applyFont="1" applyAlignment="1">
      <alignment horizontal="center" vertical="center"/>
    </xf>
    <xf numFmtId="0" fontId="42" fillId="0" borderId="0" xfId="504" applyFont="1" applyAlignment="1">
      <alignment horizontal="left" vertical="center"/>
    </xf>
    <xf numFmtId="0" fontId="5" fillId="0" borderId="0" xfId="504" applyAlignment="1">
      <alignment horizontal="right" vertical="center"/>
    </xf>
    <xf numFmtId="0" fontId="46" fillId="0" borderId="218" xfId="504" applyFont="1" applyBorder="1">
      <alignment vertical="center"/>
    </xf>
    <xf numFmtId="0" fontId="49" fillId="0" borderId="218" xfId="504" applyFont="1" applyBorder="1">
      <alignment vertical="center"/>
    </xf>
    <xf numFmtId="0" fontId="49" fillId="0" borderId="0" xfId="504" applyFont="1" applyAlignment="1">
      <alignment horizontal="center" vertical="center"/>
    </xf>
    <xf numFmtId="0" fontId="50" fillId="0" borderId="0" xfId="504" applyFont="1" applyAlignment="1">
      <alignment horizontal="right" vertical="center"/>
    </xf>
    <xf numFmtId="0" fontId="12" fillId="25" borderId="219" xfId="6" applyFont="1" applyFill="1" applyBorder="1" applyAlignment="1">
      <alignment horizontal="center" vertical="center" wrapText="1"/>
    </xf>
    <xf numFmtId="0" fontId="12" fillId="25" borderId="220" xfId="6" applyFont="1" applyFill="1" applyBorder="1" applyAlignment="1">
      <alignment horizontal="center" vertical="center" wrapText="1"/>
    </xf>
    <xf numFmtId="0" fontId="12" fillId="25" borderId="221" xfId="6" applyFont="1" applyFill="1" applyBorder="1" applyAlignment="1">
      <alignment horizontal="center" vertical="center" wrapText="1"/>
    </xf>
    <xf numFmtId="0" fontId="51" fillId="25" borderId="219" xfId="504" applyFont="1" applyFill="1" applyBorder="1" applyAlignment="1">
      <alignment horizontal="center" vertical="center" wrapText="1"/>
    </xf>
    <xf numFmtId="0" fontId="50" fillId="25" borderId="219" xfId="504" applyFont="1" applyFill="1" applyBorder="1" applyAlignment="1">
      <alignment horizontal="center" vertical="center"/>
    </xf>
    <xf numFmtId="0" fontId="50" fillId="0" borderId="222" xfId="504" applyFont="1" applyBorder="1" applyAlignment="1">
      <alignment horizontal="center" vertical="center"/>
    </xf>
    <xf numFmtId="0" fontId="12" fillId="0" borderId="219" xfId="6" applyFont="1" applyBorder="1" applyAlignment="1">
      <alignment horizontal="left" vertical="center" wrapText="1"/>
    </xf>
    <xf numFmtId="41" fontId="12" fillId="0" borderId="220" xfId="1" applyNumberFormat="1" applyFont="1" applyBorder="1" applyAlignment="1">
      <alignment vertical="center"/>
    </xf>
    <xf numFmtId="41" fontId="12" fillId="0" borderId="221" xfId="1" applyNumberFormat="1" applyFont="1" applyBorder="1" applyAlignment="1">
      <alignment vertical="center"/>
    </xf>
    <xf numFmtId="41" fontId="50" fillId="0" borderId="222" xfId="1" applyNumberFormat="1" applyFont="1" applyBorder="1" applyAlignment="1">
      <alignment horizontal="center" vertical="center"/>
    </xf>
    <xf numFmtId="0" fontId="12" fillId="0" borderId="219" xfId="6" applyFont="1" applyBorder="1" applyAlignment="1">
      <alignment horizontal="left" vertical="center"/>
    </xf>
    <xf numFmtId="0" fontId="12" fillId="2" borderId="219" xfId="6" applyFont="1" applyFill="1" applyBorder="1" applyAlignment="1">
      <alignment horizontal="left" vertical="center"/>
    </xf>
    <xf numFmtId="0" fontId="12" fillId="2" borderId="219" xfId="6" applyFont="1" applyFill="1" applyBorder="1" applyAlignment="1">
      <alignment horizontal="left" vertical="center" wrapText="1"/>
    </xf>
    <xf numFmtId="0" fontId="50" fillId="0" borderId="219" xfId="504" applyFont="1" applyBorder="1" applyAlignment="1">
      <alignment horizontal="left" vertical="center"/>
    </xf>
    <xf numFmtId="177" fontId="12" fillId="0" borderId="220" xfId="1" applyNumberFormat="1" applyFont="1" applyBorder="1" applyAlignment="1">
      <alignment vertical="center"/>
    </xf>
    <xf numFmtId="177" fontId="12" fillId="0" borderId="221" xfId="1" applyNumberFormat="1" applyFont="1" applyBorder="1" applyAlignment="1">
      <alignment vertical="center"/>
    </xf>
    <xf numFmtId="0" fontId="12" fillId="0" borderId="220" xfId="6" applyFont="1" applyBorder="1" applyAlignment="1">
      <alignment horizontal="center" vertical="center"/>
    </xf>
    <xf numFmtId="0" fontId="12" fillId="0" borderId="221" xfId="6" applyFont="1" applyBorder="1" applyAlignment="1">
      <alignment horizontal="center" vertical="center"/>
    </xf>
    <xf numFmtId="0" fontId="5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41" fontId="12" fillId="0" borderId="0" xfId="1" applyNumberFormat="1" applyFont="1" applyBorder="1" applyAlignment="1">
      <alignment horizontal="center" vertical="center"/>
    </xf>
    <xf numFmtId="41" fontId="12" fillId="0" borderId="0" xfId="1" applyNumberFormat="1" applyFont="1" applyBorder="1" applyAlignment="1">
      <alignment horizontal="center" vertical="center" wrapText="1"/>
    </xf>
    <xf numFmtId="41" fontId="50" fillId="0" borderId="0" xfId="1" applyNumberFormat="1" applyFont="1" applyBorder="1" applyAlignment="1">
      <alignment horizontal="center" vertical="center"/>
    </xf>
    <xf numFmtId="0" fontId="53" fillId="0" borderId="218" xfId="6" applyFont="1" applyBorder="1">
      <alignment vertical="center"/>
    </xf>
    <xf numFmtId="0" fontId="54" fillId="0" borderId="218" xfId="6" applyFont="1" applyBorder="1">
      <alignment vertical="center"/>
    </xf>
    <xf numFmtId="41" fontId="12" fillId="0" borderId="0" xfId="1" applyNumberFormat="1" applyFont="1" applyBorder="1">
      <alignment vertical="center"/>
    </xf>
    <xf numFmtId="41" fontId="0" fillId="0" borderId="0" xfId="1" applyNumberFormat="1" applyFont="1" applyBorder="1">
      <alignment vertical="center"/>
    </xf>
    <xf numFmtId="41" fontId="51" fillId="0" borderId="0" xfId="1" applyNumberFormat="1" applyFont="1" applyBorder="1" applyAlignment="1">
      <alignment horizontal="right" vertical="center"/>
    </xf>
    <xf numFmtId="41" fontId="12" fillId="25" borderId="219" xfId="1" applyNumberFormat="1" applyFont="1" applyFill="1" applyBorder="1" applyAlignment="1">
      <alignment horizontal="center" vertical="center" wrapText="1"/>
    </xf>
    <xf numFmtId="0" fontId="12" fillId="0" borderId="220" xfId="6" applyFont="1" applyBorder="1" applyAlignment="1">
      <alignment horizontal="left" vertical="center" wrapText="1"/>
    </xf>
    <xf numFmtId="0" fontId="12" fillId="0" borderId="221" xfId="6" applyFont="1" applyBorder="1" applyAlignment="1">
      <alignment horizontal="left" vertical="center" wrapText="1"/>
    </xf>
    <xf numFmtId="41" fontId="12" fillId="0" borderId="220" xfId="1" applyNumberFormat="1" applyFont="1" applyBorder="1" applyAlignment="1">
      <alignment horizontal="right" vertical="center"/>
    </xf>
    <xf numFmtId="41" fontId="12" fillId="0" borderId="221" xfId="1" applyNumberFormat="1" applyFont="1" applyBorder="1" applyAlignment="1">
      <alignment horizontal="right" vertical="center"/>
    </xf>
    <xf numFmtId="41" fontId="12" fillId="0" borderId="219" xfId="1" applyNumberFormat="1" applyFont="1" applyBorder="1" applyAlignment="1">
      <alignment horizontal="right" vertical="center"/>
    </xf>
    <xf numFmtId="0" fontId="12" fillId="0" borderId="220" xfId="6" applyFont="1" applyBorder="1" applyAlignment="1">
      <alignment horizontal="left" vertical="center"/>
    </xf>
    <xf numFmtId="0" fontId="12" fillId="0" borderId="221" xfId="6" applyFont="1" applyBorder="1" applyAlignment="1">
      <alignment horizontal="left" vertical="center"/>
    </xf>
    <xf numFmtId="177" fontId="12" fillId="0" borderId="220" xfId="1" applyNumberFormat="1" applyFont="1" applyBorder="1" applyAlignment="1">
      <alignment horizontal="right" vertical="center"/>
    </xf>
    <xf numFmtId="177" fontId="12" fillId="0" borderId="221" xfId="1" applyNumberFormat="1" applyFont="1" applyBorder="1" applyAlignment="1">
      <alignment horizontal="right" vertical="center"/>
    </xf>
    <xf numFmtId="0" fontId="12" fillId="0" borderId="222" xfId="6" applyFont="1" applyBorder="1">
      <alignment vertical="center"/>
    </xf>
    <xf numFmtId="0" fontId="51" fillId="0" borderId="220" xfId="504" applyFont="1" applyBorder="1" applyAlignment="1">
      <alignment horizontal="left" vertical="center"/>
    </xf>
    <xf numFmtId="0" fontId="50" fillId="0" borderId="221" xfId="504" applyFont="1" applyBorder="1" applyAlignment="1">
      <alignment horizontal="left" vertical="center"/>
    </xf>
    <xf numFmtId="0" fontId="12" fillId="0" borderId="219" xfId="6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55" fillId="0" borderId="0" xfId="305" applyFont="1">
      <alignment vertical="center"/>
    </xf>
    <xf numFmtId="0" fontId="46" fillId="0" borderId="0" xfId="305" applyFont="1">
      <alignment vertical="center"/>
    </xf>
    <xf numFmtId="0" fontId="49" fillId="0" borderId="0" xfId="305" applyFont="1">
      <alignment vertical="center"/>
    </xf>
    <xf numFmtId="0" fontId="5" fillId="0" borderId="0" xfId="305">
      <alignment vertical="center"/>
    </xf>
    <xf numFmtId="0" fontId="53" fillId="0" borderId="0" xfId="305" applyFont="1">
      <alignment vertical="center"/>
    </xf>
    <xf numFmtId="0" fontId="51" fillId="0" borderId="0" xfId="305" applyFont="1" applyAlignment="1">
      <alignment horizontal="right" vertical="center"/>
    </xf>
    <xf numFmtId="0" fontId="12" fillId="0" borderId="0" xfId="305" applyFont="1">
      <alignment vertical="center"/>
    </xf>
    <xf numFmtId="0" fontId="12" fillId="25" borderId="219" xfId="305" applyFont="1" applyFill="1" applyBorder="1" applyAlignment="1">
      <alignment horizontal="center" vertical="center"/>
    </xf>
    <xf numFmtId="0" fontId="12" fillId="25" borderId="219" xfId="305" applyFont="1" applyFill="1" applyBorder="1" applyAlignment="1">
      <alignment horizontal="center" vertical="center" wrapText="1"/>
    </xf>
    <xf numFmtId="0" fontId="12" fillId="0" borderId="0" xfId="305" applyFont="1" applyAlignment="1">
      <alignment horizontal="center" vertical="center"/>
    </xf>
    <xf numFmtId="41" fontId="12" fillId="0" borderId="219" xfId="1" applyNumberFormat="1" applyFont="1" applyBorder="1">
      <alignment vertical="center"/>
    </xf>
    <xf numFmtId="38" fontId="12" fillId="0" borderId="0" xfId="1" applyFont="1" applyBorder="1">
      <alignment vertical="center"/>
    </xf>
    <xf numFmtId="0" fontId="12" fillId="0" borderId="219" xfId="1" applyNumberFormat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Border="1">
      <alignment vertical="center"/>
    </xf>
    <xf numFmtId="0" fontId="53" fillId="0" borderId="0" xfId="1" applyNumberFormat="1" applyFont="1" applyFill="1" applyBorder="1" applyAlignment="1">
      <alignment vertical="center"/>
    </xf>
    <xf numFmtId="38" fontId="51" fillId="0" borderId="0" xfId="1" applyFont="1" applyBorder="1" applyAlignment="1">
      <alignment horizontal="right" vertical="center"/>
    </xf>
    <xf numFmtId="0" fontId="12" fillId="25" borderId="219" xfId="1" applyNumberFormat="1" applyFont="1" applyFill="1" applyBorder="1" applyAlignment="1">
      <alignment horizontal="center" vertical="center"/>
    </xf>
    <xf numFmtId="38" fontId="12" fillId="25" borderId="219" xfId="1" applyFont="1" applyFill="1" applyBorder="1" applyAlignment="1">
      <alignment horizontal="center" vertical="center" wrapText="1"/>
    </xf>
    <xf numFmtId="10" fontId="12" fillId="0" borderId="219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219" xfId="1" applyNumberFormat="1" applyFont="1" applyBorder="1">
      <alignment vertical="center"/>
    </xf>
    <xf numFmtId="10" fontId="12" fillId="0" borderId="219" xfId="1" applyNumberFormat="1" applyFont="1" applyBorder="1">
      <alignment vertical="center"/>
    </xf>
    <xf numFmtId="38" fontId="12" fillId="0" borderId="219" xfId="1" applyFont="1" applyBorder="1" applyAlignment="1">
      <alignment horizontal="center" vertical="center"/>
    </xf>
    <xf numFmtId="41" fontId="5" fillId="0" borderId="0" xfId="305" applyNumberFormat="1">
      <alignment vertical="center"/>
    </xf>
    <xf numFmtId="41" fontId="56" fillId="0" borderId="0" xfId="305" applyNumberFormat="1" applyFont="1">
      <alignment vertical="center"/>
    </xf>
    <xf numFmtId="41" fontId="44" fillId="0" borderId="0" xfId="305" applyNumberFormat="1" applyFont="1" applyAlignment="1">
      <alignment horizontal="left" vertical="center"/>
    </xf>
    <xf numFmtId="41" fontId="50" fillId="0" borderId="0" xfId="305" applyNumberFormat="1" applyFont="1" applyAlignment="1">
      <alignment horizontal="right" vertical="center"/>
    </xf>
    <xf numFmtId="41" fontId="12" fillId="25" borderId="219" xfId="305" applyNumberFormat="1" applyFont="1" applyFill="1" applyBorder="1" applyAlignment="1">
      <alignment horizontal="center" vertical="center"/>
    </xf>
    <xf numFmtId="41" fontId="12" fillId="25" borderId="223" xfId="305" applyNumberFormat="1" applyFont="1" applyFill="1" applyBorder="1" applyAlignment="1">
      <alignment horizontal="center" vertical="center"/>
    </xf>
    <xf numFmtId="41" fontId="12" fillId="25" borderId="223" xfId="305" applyNumberFormat="1" applyFont="1" applyFill="1" applyBorder="1" applyAlignment="1">
      <alignment horizontal="center" vertical="center" wrapText="1"/>
    </xf>
    <xf numFmtId="41" fontId="12" fillId="0" borderId="223" xfId="305" applyNumberFormat="1" applyFont="1" applyBorder="1">
      <alignment vertical="center"/>
    </xf>
    <xf numFmtId="41" fontId="12" fillId="0" borderId="0" xfId="305" applyNumberFormat="1" applyFont="1">
      <alignment vertical="center"/>
    </xf>
    <xf numFmtId="41" fontId="12" fillId="25" borderId="224" xfId="305" applyNumberFormat="1" applyFont="1" applyFill="1" applyBorder="1" applyAlignment="1">
      <alignment horizontal="center" vertical="center"/>
    </xf>
    <xf numFmtId="41" fontId="12" fillId="0" borderId="224" xfId="305" applyNumberFormat="1" applyFont="1" applyBorder="1">
      <alignment vertical="center"/>
    </xf>
    <xf numFmtId="41" fontId="12" fillId="0" borderId="0" xfId="305" applyNumberFormat="1" applyFont="1" applyAlignment="1">
      <alignment horizontal="center" vertical="center"/>
    </xf>
    <xf numFmtId="41" fontId="12" fillId="0" borderId="219" xfId="305" applyNumberFormat="1" applyFont="1" applyBorder="1" applyAlignment="1">
      <alignment horizontal="left" vertical="center"/>
    </xf>
    <xf numFmtId="41" fontId="12" fillId="0" borderId="225" xfId="1" applyNumberFormat="1" applyFont="1" applyBorder="1">
      <alignment vertical="center"/>
    </xf>
    <xf numFmtId="41" fontId="12" fillId="0" borderId="225" xfId="305" applyNumberFormat="1" applyFont="1" applyBorder="1">
      <alignment vertical="center"/>
    </xf>
    <xf numFmtId="41" fontId="12" fillId="0" borderId="223" xfId="305" applyNumberFormat="1" applyFont="1" applyBorder="1" applyAlignment="1">
      <alignment horizontal="center" vertical="center"/>
    </xf>
    <xf numFmtId="41" fontId="56" fillId="0" borderId="226" xfId="305" applyNumberFormat="1" applyFont="1" applyBorder="1" applyAlignment="1">
      <alignment horizontal="left" vertical="center"/>
    </xf>
    <xf numFmtId="41" fontId="12" fillId="0" borderId="226" xfId="1" applyNumberFormat="1" applyFont="1" applyBorder="1">
      <alignment vertical="center"/>
    </xf>
    <xf numFmtId="41" fontId="56" fillId="0" borderId="226" xfId="1" applyNumberFormat="1" applyFont="1" applyBorder="1">
      <alignment vertical="center"/>
    </xf>
    <xf numFmtId="41" fontId="12" fillId="0" borderId="226" xfId="305" applyNumberFormat="1" applyFont="1" applyBorder="1">
      <alignment vertical="center"/>
    </xf>
    <xf numFmtId="41" fontId="44" fillId="0" borderId="218" xfId="305" applyNumberFormat="1" applyFont="1" applyBorder="1" applyAlignment="1">
      <alignment horizontal="left" vertical="center"/>
    </xf>
    <xf numFmtId="41" fontId="51" fillId="0" borderId="218" xfId="305" applyNumberFormat="1" applyFont="1" applyBorder="1" applyAlignment="1">
      <alignment horizontal="right" vertical="center"/>
    </xf>
    <xf numFmtId="41" fontId="48" fillId="0" borderId="0" xfId="305" applyNumberFormat="1" applyFont="1" applyAlignment="1">
      <alignment horizontal="center" vertical="center"/>
    </xf>
    <xf numFmtId="41" fontId="12" fillId="25" borderId="220" xfId="305" applyNumberFormat="1" applyFont="1" applyFill="1" applyBorder="1" applyAlignment="1">
      <alignment horizontal="center" vertical="center" wrapText="1"/>
    </xf>
    <xf numFmtId="41" fontId="12" fillId="25" borderId="221" xfId="305" applyNumberFormat="1" applyFont="1" applyFill="1" applyBorder="1" applyAlignment="1">
      <alignment horizontal="center" vertical="center" wrapText="1"/>
    </xf>
    <xf numFmtId="41" fontId="12" fillId="25" borderId="224" xfId="305" applyNumberFormat="1" applyFont="1" applyFill="1" applyBorder="1" applyAlignment="1">
      <alignment horizontal="center" vertical="center" wrapText="1"/>
    </xf>
    <xf numFmtId="41" fontId="12" fillId="25" borderId="219" xfId="305" applyNumberFormat="1" applyFont="1" applyFill="1" applyBorder="1" applyAlignment="1">
      <alignment horizontal="center" vertical="center" wrapText="1"/>
    </xf>
    <xf numFmtId="41" fontId="12" fillId="0" borderId="219" xfId="305" applyNumberFormat="1" applyFont="1" applyBorder="1">
      <alignment vertical="center"/>
    </xf>
    <xf numFmtId="41" fontId="12" fillId="0" borderId="219" xfId="1" applyNumberFormat="1" applyFont="1" applyBorder="1" applyAlignment="1">
      <alignment horizontal="center" vertical="center" wrapText="1"/>
    </xf>
    <xf numFmtId="41" fontId="12" fillId="0" borderId="219" xfId="305" applyNumberFormat="1" applyFont="1" applyBorder="1" applyAlignment="1">
      <alignment horizontal="center" vertical="center"/>
    </xf>
    <xf numFmtId="41" fontId="57" fillId="0" borderId="226" xfId="305" applyNumberFormat="1" applyFont="1" applyBorder="1">
      <alignment vertical="center"/>
    </xf>
    <xf numFmtId="41" fontId="42" fillId="0" borderId="226" xfId="305" applyNumberFormat="1" applyFont="1" applyBorder="1" applyAlignment="1">
      <alignment horizontal="left" vertical="center"/>
    </xf>
    <xf numFmtId="41" fontId="42" fillId="0" borderId="0" xfId="305" applyNumberFormat="1" applyFont="1" applyAlignment="1">
      <alignment horizontal="left" vertical="center"/>
    </xf>
    <xf numFmtId="41" fontId="49" fillId="0" borderId="0" xfId="305" applyNumberFormat="1" applyFont="1" applyAlignment="1">
      <alignment horizontal="center" vertical="center"/>
    </xf>
    <xf numFmtId="41" fontId="12" fillId="0" borderId="0" xfId="6" applyNumberFormat="1" applyFont="1">
      <alignment vertical="center"/>
    </xf>
    <xf numFmtId="41" fontId="53" fillId="0" borderId="0" xfId="305" applyNumberFormat="1" applyFont="1">
      <alignment vertical="center"/>
    </xf>
    <xf numFmtId="41" fontId="46" fillId="0" borderId="0" xfId="305" applyNumberFormat="1" applyFont="1" applyAlignment="1">
      <alignment horizontal="left" vertical="center"/>
    </xf>
    <xf numFmtId="41" fontId="12" fillId="0" borderId="223" xfId="1" applyNumberFormat="1" applyFont="1" applyBorder="1">
      <alignment vertical="center"/>
    </xf>
    <xf numFmtId="41" fontId="12" fillId="0" borderId="224" xfId="305" applyNumberFormat="1" applyFont="1" applyBorder="1" applyAlignment="1">
      <alignment horizontal="left" vertical="center"/>
    </xf>
    <xf numFmtId="41" fontId="12" fillId="0" borderId="224" xfId="1" applyNumberFormat="1" applyFont="1" applyBorder="1">
      <alignment vertical="center"/>
    </xf>
    <xf numFmtId="41" fontId="12" fillId="0" borderId="0" xfId="1" applyNumberFormat="1" applyFont="1">
      <alignment vertical="center"/>
    </xf>
    <xf numFmtId="41" fontId="12" fillId="0" borderId="224" xfId="1" applyNumberFormat="1" applyFont="1" applyBorder="1" applyAlignment="1">
      <alignment horizontal="left" vertical="center"/>
    </xf>
    <xf numFmtId="41" fontId="12" fillId="0" borderId="219" xfId="1" applyNumberFormat="1" applyFont="1" applyBorder="1" applyAlignment="1">
      <alignment horizontal="center" vertical="center"/>
    </xf>
    <xf numFmtId="41" fontId="12" fillId="0" borderId="227" xfId="305" applyNumberFormat="1" applyFont="1" applyBorder="1" applyAlignment="1">
      <alignment horizontal="center" vertical="center"/>
    </xf>
    <xf numFmtId="41" fontId="12" fillId="0" borderId="227" xfId="1" applyNumberFormat="1" applyFont="1" applyBorder="1">
      <alignment vertical="center"/>
    </xf>
    <xf numFmtId="41" fontId="12" fillId="0" borderId="227" xfId="1" applyNumberFormat="1" applyFont="1" applyBorder="1" applyAlignment="1">
      <alignment horizontal="center" vertical="center"/>
    </xf>
    <xf numFmtId="41" fontId="12" fillId="0" borderId="228" xfId="305" applyNumberFormat="1" applyFont="1" applyBorder="1">
      <alignment vertical="center"/>
    </xf>
    <xf numFmtId="41" fontId="12" fillId="0" borderId="228" xfId="1" applyNumberFormat="1" applyFont="1" applyBorder="1">
      <alignment vertical="center"/>
    </xf>
    <xf numFmtId="41" fontId="12" fillId="0" borderId="224" xfId="305" applyNumberFormat="1" applyFont="1" applyBorder="1" applyAlignment="1">
      <alignment horizontal="center" vertical="center"/>
    </xf>
    <xf numFmtId="41" fontId="12" fillId="0" borderId="224" xfId="1" applyNumberFormat="1" applyFont="1" applyBorder="1" applyAlignment="1">
      <alignment horizontal="center" vertical="center"/>
    </xf>
    <xf numFmtId="41" fontId="56" fillId="0" borderId="0" xfId="305" applyNumberFormat="1" applyFont="1" applyAlignment="1">
      <alignment horizontal="center" vertical="center"/>
    </xf>
    <xf numFmtId="41" fontId="56" fillId="0" borderId="0" xfId="1" applyNumberFormat="1" applyFont="1" applyBorder="1">
      <alignment vertical="center"/>
    </xf>
    <xf numFmtId="41" fontId="56" fillId="0" borderId="0" xfId="1" applyNumberFormat="1" applyFont="1">
      <alignment vertical="center"/>
    </xf>
    <xf numFmtId="41" fontId="56" fillId="0" borderId="0" xfId="1" applyNumberFormat="1" applyFont="1" applyBorder="1" applyAlignment="1">
      <alignment horizontal="center" vertical="center"/>
    </xf>
    <xf numFmtId="41" fontId="44" fillId="0" borderId="0" xfId="305" applyNumberFormat="1" applyFont="1">
      <alignment vertical="center"/>
    </xf>
    <xf numFmtId="41" fontId="58" fillId="0" borderId="0" xfId="305" applyNumberFormat="1" applyFont="1">
      <alignment vertical="center"/>
    </xf>
    <xf numFmtId="41" fontId="59" fillId="0" borderId="0" xfId="305" applyNumberFormat="1" applyFont="1">
      <alignment vertical="center"/>
    </xf>
    <xf numFmtId="41" fontId="51" fillId="0" borderId="0" xfId="305" applyNumberFormat="1" applyFont="1" applyAlignment="1">
      <alignment horizontal="right"/>
    </xf>
    <xf numFmtId="41" fontId="60" fillId="25" borderId="223" xfId="305" applyNumberFormat="1" applyFont="1" applyFill="1" applyBorder="1" applyAlignment="1">
      <alignment horizontal="center" vertical="center" wrapText="1"/>
    </xf>
    <xf numFmtId="41" fontId="60" fillId="25" borderId="229" xfId="305" applyNumberFormat="1" applyFont="1" applyFill="1" applyBorder="1" applyAlignment="1">
      <alignment horizontal="center" vertical="center" wrapText="1"/>
    </xf>
    <xf numFmtId="41" fontId="60" fillId="25" borderId="230" xfId="305" applyNumberFormat="1" applyFont="1" applyFill="1" applyBorder="1" applyAlignment="1">
      <alignment horizontal="center" vertical="center" wrapText="1"/>
    </xf>
    <xf numFmtId="41" fontId="60" fillId="25" borderId="231" xfId="305" applyNumberFormat="1" applyFont="1" applyFill="1" applyBorder="1" applyAlignment="1">
      <alignment horizontal="center" vertical="center" wrapText="1"/>
    </xf>
    <xf numFmtId="41" fontId="60" fillId="25" borderId="232" xfId="305" applyNumberFormat="1" applyFont="1" applyFill="1" applyBorder="1" applyAlignment="1">
      <alignment horizontal="center" vertical="center" wrapText="1"/>
    </xf>
    <xf numFmtId="41" fontId="60" fillId="25" borderId="221" xfId="305" applyNumberFormat="1" applyFont="1" applyFill="1" applyBorder="1" applyAlignment="1">
      <alignment horizontal="center" vertical="center" wrapText="1"/>
    </xf>
    <xf numFmtId="41" fontId="60" fillId="25" borderId="224" xfId="305" applyNumberFormat="1" applyFont="1" applyFill="1" applyBorder="1" applyAlignment="1">
      <alignment horizontal="center" vertical="center" wrapText="1"/>
    </xf>
    <xf numFmtId="41" fontId="51" fillId="25" borderId="224" xfId="305" applyNumberFormat="1" applyFont="1" applyFill="1" applyBorder="1" applyAlignment="1">
      <alignment horizontal="center" vertical="center"/>
    </xf>
    <xf numFmtId="41" fontId="51" fillId="25" borderId="233" xfId="305" applyNumberFormat="1" applyFont="1" applyFill="1" applyBorder="1" applyAlignment="1">
      <alignment horizontal="center" vertical="center"/>
    </xf>
    <xf numFmtId="41" fontId="51" fillId="25" borderId="234" xfId="305" applyNumberFormat="1" applyFont="1" applyFill="1" applyBorder="1" applyAlignment="1">
      <alignment horizontal="center" vertical="center"/>
    </xf>
    <xf numFmtId="41" fontId="60" fillId="25" borderId="235" xfId="305" applyNumberFormat="1" applyFont="1" applyFill="1" applyBorder="1" applyAlignment="1">
      <alignment horizontal="center" vertical="center" wrapText="1"/>
    </xf>
    <xf numFmtId="41" fontId="51" fillId="25" borderId="235" xfId="305" applyNumberFormat="1" applyFont="1" applyFill="1" applyBorder="1" applyAlignment="1">
      <alignment horizontal="center" vertical="center"/>
    </xf>
    <xf numFmtId="41" fontId="50" fillId="0" borderId="219" xfId="305" applyNumberFormat="1" applyFont="1" applyBorder="1">
      <alignment vertical="center"/>
    </xf>
    <xf numFmtId="41" fontId="50" fillId="0" borderId="219" xfId="1" applyNumberFormat="1" applyFont="1" applyFill="1" applyBorder="1" applyAlignment="1">
      <alignment vertical="center"/>
    </xf>
    <xf numFmtId="41" fontId="50" fillId="0" borderId="236" xfId="1" applyNumberFormat="1" applyFont="1" applyFill="1" applyBorder="1">
      <alignment vertical="center"/>
    </xf>
    <xf numFmtId="41" fontId="50" fillId="0" borderId="221" xfId="1" applyNumberFormat="1" applyFont="1" applyFill="1" applyBorder="1">
      <alignment vertical="center"/>
    </xf>
    <xf numFmtId="41" fontId="50" fillId="0" borderId="219" xfId="1" applyNumberFormat="1" applyFont="1" applyFill="1" applyBorder="1">
      <alignment vertical="center"/>
    </xf>
    <xf numFmtId="41" fontId="50" fillId="0" borderId="219" xfId="305" applyNumberFormat="1" applyFont="1" applyBorder="1" applyAlignment="1">
      <alignment horizontal="center" vertical="center"/>
    </xf>
    <xf numFmtId="41" fontId="58" fillId="0" borderId="0" xfId="305" applyNumberFormat="1" applyFont="1" applyAlignment="1">
      <alignment horizontal="center" vertical="center"/>
    </xf>
    <xf numFmtId="0" fontId="15" fillId="0" borderId="0" xfId="305" applyFont="1">
      <alignment vertical="center"/>
    </xf>
    <xf numFmtId="0" fontId="63" fillId="0" borderId="0" xfId="305" applyFont="1">
      <alignment vertical="center"/>
    </xf>
    <xf numFmtId="0" fontId="15" fillId="0" borderId="0" xfId="305" applyFont="1" applyAlignment="1">
      <alignment horizontal="right" vertical="center"/>
    </xf>
    <xf numFmtId="0" fontId="60" fillId="0" borderId="0" xfId="305" applyFont="1" applyAlignment="1">
      <alignment horizontal="right" vertical="center"/>
    </xf>
    <xf numFmtId="41" fontId="60" fillId="25" borderId="237" xfId="305" applyNumberFormat="1" applyFont="1" applyFill="1" applyBorder="1" applyAlignment="1">
      <alignment horizontal="center" vertical="center" wrapText="1"/>
    </xf>
    <xf numFmtId="0" fontId="60" fillId="25" borderId="223" xfId="305" applyFont="1" applyFill="1" applyBorder="1" applyAlignment="1">
      <alignment horizontal="center" vertical="center" wrapText="1"/>
    </xf>
    <xf numFmtId="0" fontId="60" fillId="2" borderId="222" xfId="305" applyFont="1" applyFill="1" applyBorder="1" applyAlignment="1">
      <alignment horizontal="center" vertical="center" wrapText="1"/>
    </xf>
    <xf numFmtId="41" fontId="5" fillId="25" borderId="238" xfId="305" applyNumberFormat="1" applyFill="1" applyBorder="1" applyAlignment="1">
      <alignment horizontal="center" vertical="center"/>
    </xf>
    <xf numFmtId="41" fontId="5" fillId="25" borderId="224" xfId="305" applyNumberFormat="1" applyFill="1" applyBorder="1" applyAlignment="1">
      <alignment horizontal="center" vertical="center"/>
    </xf>
    <xf numFmtId="0" fontId="5" fillId="25" borderId="224" xfId="305" applyFill="1" applyBorder="1" applyAlignment="1">
      <alignment horizontal="center" vertical="center"/>
    </xf>
    <xf numFmtId="0" fontId="5" fillId="2" borderId="222" xfId="305" applyFill="1" applyBorder="1" applyAlignment="1">
      <alignment horizontal="center" vertical="center"/>
    </xf>
    <xf numFmtId="41" fontId="60" fillId="0" borderId="236" xfId="1" applyNumberFormat="1" applyFont="1" applyBorder="1" applyAlignment="1">
      <alignment horizontal="center" vertical="center" wrapText="1"/>
    </xf>
    <xf numFmtId="41" fontId="60" fillId="0" borderId="239" xfId="1" applyNumberFormat="1" applyFont="1" applyBorder="1" applyAlignment="1">
      <alignment vertical="center"/>
    </xf>
    <xf numFmtId="41" fontId="60" fillId="0" borderId="219" xfId="1" applyNumberFormat="1" applyFont="1" applyBorder="1" applyAlignment="1">
      <alignment vertical="center"/>
    </xf>
    <xf numFmtId="10" fontId="60" fillId="0" borderId="219" xfId="503" applyNumberFormat="1" applyFont="1" applyFill="1" applyBorder="1" applyAlignment="1">
      <alignment horizontal="center" vertical="center"/>
    </xf>
    <xf numFmtId="178" fontId="15" fillId="0" borderId="222" xfId="1" applyNumberFormat="1" applyFont="1" applyBorder="1" applyAlignment="1">
      <alignment vertical="center"/>
    </xf>
    <xf numFmtId="0" fontId="60" fillId="25" borderId="229" xfId="305" applyFont="1" applyFill="1" applyBorder="1" applyAlignment="1">
      <alignment horizontal="center" vertical="center" wrapText="1"/>
    </xf>
    <xf numFmtId="0" fontId="60" fillId="25" borderId="237" xfId="305" applyFont="1" applyFill="1" applyBorder="1" applyAlignment="1">
      <alignment horizontal="center" vertical="center" wrapText="1"/>
    </xf>
    <xf numFmtId="0" fontId="60" fillId="25" borderId="235" xfId="305" applyFont="1" applyFill="1" applyBorder="1" applyAlignment="1">
      <alignment horizontal="center" vertical="center" wrapText="1"/>
    </xf>
    <xf numFmtId="0" fontId="5" fillId="25" borderId="238" xfId="305" applyFill="1" applyBorder="1" applyAlignment="1">
      <alignment horizontal="center" vertical="center"/>
    </xf>
    <xf numFmtId="0" fontId="60" fillId="25" borderId="240" xfId="305" applyFont="1" applyFill="1" applyBorder="1" applyAlignment="1">
      <alignment horizontal="center" vertical="center"/>
    </xf>
    <xf numFmtId="0" fontId="60" fillId="25" borderId="226" xfId="305" applyFont="1" applyFill="1" applyBorder="1" applyAlignment="1">
      <alignment horizontal="center" vertical="center"/>
    </xf>
    <xf numFmtId="0" fontId="60" fillId="25" borderId="231" xfId="305" applyFont="1" applyFill="1" applyBorder="1" applyAlignment="1">
      <alignment horizontal="center" vertical="center"/>
    </xf>
    <xf numFmtId="0" fontId="60" fillId="25" borderId="241" xfId="305" applyFont="1" applyFill="1" applyBorder="1" applyAlignment="1">
      <alignment horizontal="center" vertical="center"/>
    </xf>
    <xf numFmtId="0" fontId="60" fillId="25" borderId="218" xfId="305" applyFont="1" applyFill="1" applyBorder="1" applyAlignment="1">
      <alignment horizontal="center" vertical="center"/>
    </xf>
    <xf numFmtId="0" fontId="60" fillId="25" borderId="234" xfId="305" applyFont="1" applyFill="1" applyBorder="1" applyAlignment="1">
      <alignment horizontal="center" vertical="center"/>
    </xf>
    <xf numFmtId="0" fontId="15" fillId="0" borderId="242" xfId="305" applyFont="1" applyBorder="1" applyAlignment="1">
      <alignment horizontal="center" vertical="center"/>
    </xf>
    <xf numFmtId="0" fontId="15" fillId="0" borderId="232" xfId="305" applyFont="1" applyBorder="1" applyAlignment="1">
      <alignment horizontal="center" vertical="center"/>
    </xf>
    <xf numFmtId="0" fontId="15" fillId="0" borderId="221" xfId="305" applyFont="1" applyBorder="1" applyAlignment="1">
      <alignment horizontal="center" vertical="center"/>
    </xf>
    <xf numFmtId="41" fontId="51" fillId="0" borderId="0" xfId="305" applyNumberFormat="1" applyFont="1" applyAlignment="1">
      <alignment horizontal="right" vertical="center"/>
    </xf>
    <xf numFmtId="0" fontId="44" fillId="0" borderId="0" xfId="305" applyFont="1" applyAlignment="1">
      <alignment horizontal="left" vertical="center"/>
    </xf>
    <xf numFmtId="0" fontId="1" fillId="0" borderId="0" xfId="305" applyFont="1" applyAlignment="1">
      <alignment horizontal="left" vertical="center"/>
    </xf>
    <xf numFmtId="0" fontId="50" fillId="0" borderId="0" xfId="305" applyFont="1">
      <alignment vertical="center"/>
    </xf>
    <xf numFmtId="0" fontId="51" fillId="0" borderId="218" xfId="305" applyFont="1" applyBorder="1" applyAlignment="1">
      <alignment horizontal="right" vertical="center"/>
    </xf>
    <xf numFmtId="0" fontId="50" fillId="25" borderId="219" xfId="305" applyFont="1" applyFill="1" applyBorder="1" applyAlignment="1">
      <alignment horizontal="center" vertical="center"/>
    </xf>
    <xf numFmtId="0" fontId="50" fillId="25" borderId="219" xfId="305" applyFont="1" applyFill="1" applyBorder="1" applyAlignment="1">
      <alignment horizontal="center" vertical="center"/>
    </xf>
    <xf numFmtId="38" fontId="50" fillId="25" borderId="219" xfId="1" applyFont="1" applyFill="1" applyBorder="1" applyAlignment="1">
      <alignment horizontal="center" vertical="center" wrapText="1"/>
    </xf>
    <xf numFmtId="0" fontId="50" fillId="2" borderId="229" xfId="305" applyFont="1" applyFill="1" applyBorder="1" applyAlignment="1">
      <alignment horizontal="left" vertical="center" wrapText="1"/>
    </xf>
    <xf numFmtId="0" fontId="50" fillId="2" borderId="231" xfId="305" applyFont="1" applyFill="1" applyBorder="1" applyAlignment="1">
      <alignment horizontal="left" vertical="center" wrapText="1"/>
    </xf>
    <xf numFmtId="41" fontId="50" fillId="0" borderId="219" xfId="305" applyNumberFormat="1" applyFont="1" applyBorder="1" applyAlignment="1">
      <alignment horizontal="left" vertical="center" wrapText="1"/>
    </xf>
    <xf numFmtId="38" fontId="50" fillId="0" borderId="220" xfId="1" applyFont="1" applyBorder="1">
      <alignment vertical="center"/>
    </xf>
    <xf numFmtId="41" fontId="50" fillId="0" borderId="219" xfId="305" applyNumberFormat="1" applyFont="1" applyBorder="1" applyAlignment="1">
      <alignment horizontal="center" vertical="center" wrapText="1"/>
    </xf>
    <xf numFmtId="0" fontId="50" fillId="2" borderId="222" xfId="305" applyFont="1" applyFill="1" applyBorder="1" applyAlignment="1">
      <alignment horizontal="left" vertical="center" wrapText="1"/>
    </xf>
    <xf numFmtId="0" fontId="50" fillId="2" borderId="6" xfId="305" applyFont="1" applyFill="1" applyBorder="1" applyAlignment="1">
      <alignment horizontal="left" vertical="center" wrapText="1"/>
    </xf>
    <xf numFmtId="0" fontId="50" fillId="2" borderId="235" xfId="305" applyFont="1" applyFill="1" applyBorder="1" applyAlignment="1">
      <alignment horizontal="left" vertical="center" wrapText="1"/>
    </xf>
    <xf numFmtId="0" fontId="50" fillId="2" borderId="234" xfId="305" applyFont="1" applyFill="1" applyBorder="1" applyAlignment="1">
      <alignment horizontal="left" vertical="center" wrapText="1"/>
    </xf>
    <xf numFmtId="0" fontId="50" fillId="0" borderId="235" xfId="305" applyFont="1" applyBorder="1" applyAlignment="1">
      <alignment horizontal="center" vertical="center" wrapText="1"/>
    </xf>
    <xf numFmtId="0" fontId="50" fillId="0" borderId="243" xfId="305" applyFont="1" applyBorder="1" applyAlignment="1">
      <alignment horizontal="center" vertical="center"/>
    </xf>
    <xf numFmtId="0" fontId="50" fillId="0" borderId="244" xfId="305" applyFont="1" applyBorder="1" applyAlignment="1">
      <alignment horizontal="center" vertical="center"/>
    </xf>
    <xf numFmtId="0" fontId="50" fillId="2" borderId="229" xfId="305" applyFont="1" applyFill="1" applyBorder="1">
      <alignment vertical="center"/>
    </xf>
    <xf numFmtId="0" fontId="50" fillId="2" borderId="231" xfId="305" applyFont="1" applyFill="1" applyBorder="1">
      <alignment vertical="center"/>
    </xf>
    <xf numFmtId="0" fontId="50" fillId="2" borderId="222" xfId="305" applyFont="1" applyFill="1" applyBorder="1">
      <alignment vertical="center"/>
    </xf>
    <xf numFmtId="0" fontId="50" fillId="2" borderId="6" xfId="305" applyFont="1" applyFill="1" applyBorder="1">
      <alignment vertical="center"/>
    </xf>
    <xf numFmtId="0" fontId="50" fillId="2" borderId="235" xfId="305" applyFont="1" applyFill="1" applyBorder="1">
      <alignment vertical="center"/>
    </xf>
    <xf numFmtId="0" fontId="50" fillId="2" borderId="234" xfId="305" applyFont="1" applyFill="1" applyBorder="1">
      <alignment vertical="center"/>
    </xf>
    <xf numFmtId="0" fontId="50" fillId="0" borderId="218" xfId="305" applyFont="1" applyBorder="1" applyAlignment="1">
      <alignment horizontal="center" vertical="center"/>
    </xf>
    <xf numFmtId="0" fontId="50" fillId="0" borderId="220" xfId="305" applyFont="1" applyBorder="1" applyAlignment="1">
      <alignment horizontal="center" vertical="center"/>
    </xf>
    <xf numFmtId="0" fontId="50" fillId="0" borderId="221" xfId="305" applyFont="1" applyBorder="1" applyAlignment="1">
      <alignment horizontal="center" vertical="center"/>
    </xf>
    <xf numFmtId="41" fontId="46" fillId="0" borderId="0" xfId="305" applyNumberFormat="1" applyFont="1" applyAlignment="1">
      <alignment horizontal="left" vertical="center"/>
    </xf>
    <xf numFmtId="41" fontId="44" fillId="0" borderId="0" xfId="305" applyNumberFormat="1" applyFont="1" applyAlignment="1">
      <alignment horizontal="left"/>
    </xf>
    <xf numFmtId="41" fontId="12" fillId="25" borderId="219" xfId="505" applyNumberFormat="1" applyFont="1" applyFill="1" applyBorder="1" applyAlignment="1">
      <alignment horizontal="center" vertical="center"/>
    </xf>
    <xf numFmtId="41" fontId="12" fillId="25" borderId="219" xfId="505" applyNumberFormat="1" applyFont="1" applyFill="1" applyBorder="1" applyAlignment="1">
      <alignment horizontal="centerContinuous" vertical="center" wrapText="1"/>
    </xf>
    <xf numFmtId="41" fontId="12" fillId="25" borderId="219" xfId="505" applyNumberFormat="1" applyFont="1" applyFill="1" applyBorder="1" applyAlignment="1">
      <alignment horizontal="center" vertical="center" wrapText="1"/>
    </xf>
    <xf numFmtId="41" fontId="12" fillId="0" borderId="223" xfId="505" applyNumberFormat="1" applyFont="1" applyBorder="1" applyAlignment="1">
      <alignment horizontal="center" vertical="center"/>
    </xf>
    <xf numFmtId="41" fontId="12" fillId="0" borderId="220" xfId="505" applyNumberFormat="1" applyFont="1" applyBorder="1" applyAlignment="1">
      <alignment vertical="center"/>
    </xf>
    <xf numFmtId="41" fontId="12" fillId="0" borderId="221" xfId="505" applyNumberFormat="1" applyFont="1" applyBorder="1" applyAlignment="1">
      <alignment vertical="center"/>
    </xf>
    <xf numFmtId="41" fontId="12" fillId="0" borderId="219" xfId="1" applyNumberFormat="1" applyFont="1" applyBorder="1" applyAlignment="1">
      <alignment vertical="center"/>
    </xf>
    <xf numFmtId="41" fontId="12" fillId="0" borderId="228" xfId="505" applyNumberFormat="1" applyFont="1" applyBorder="1" applyAlignment="1">
      <alignment horizontal="center" vertical="center"/>
    </xf>
    <xf numFmtId="41" fontId="12" fillId="0" borderId="224" xfId="505" applyNumberFormat="1" applyFont="1" applyBorder="1" applyAlignment="1">
      <alignment horizontal="center" vertical="center"/>
    </xf>
    <xf numFmtId="41" fontId="12" fillId="0" borderId="220" xfId="505" applyNumberFormat="1" applyFont="1" applyBorder="1" applyAlignment="1">
      <alignment horizontal="center" vertical="center"/>
    </xf>
    <xf numFmtId="41" fontId="12" fillId="0" borderId="221" xfId="505" applyNumberFormat="1" applyFont="1" applyBorder="1" applyAlignment="1">
      <alignment horizontal="center" vertical="center"/>
    </xf>
    <xf numFmtId="41" fontId="12" fillId="0" borderId="223" xfId="505" applyNumberFormat="1" applyFont="1" applyBorder="1" applyAlignment="1">
      <alignment horizontal="center" vertical="center" wrapText="1"/>
    </xf>
    <xf numFmtId="41" fontId="12" fillId="2" borderId="223" xfId="505" applyNumberFormat="1" applyFont="1" applyFill="1" applyBorder="1" applyAlignment="1">
      <alignment horizontal="center" vertical="center" wrapText="1"/>
    </xf>
    <xf numFmtId="41" fontId="12" fillId="0" borderId="228" xfId="505" applyNumberFormat="1" applyFont="1" applyBorder="1" applyAlignment="1">
      <alignment horizontal="center" vertical="center" wrapText="1"/>
    </xf>
    <xf numFmtId="41" fontId="12" fillId="2" borderId="228" xfId="505" applyNumberFormat="1" applyFont="1" applyFill="1" applyBorder="1" applyAlignment="1">
      <alignment horizontal="center" vertical="center" wrapText="1"/>
    </xf>
    <xf numFmtId="41" fontId="12" fillId="2" borderId="224" xfId="505" applyNumberFormat="1" applyFont="1" applyFill="1" applyBorder="1" applyAlignment="1">
      <alignment horizontal="center" vertical="center" wrapText="1"/>
    </xf>
    <xf numFmtId="41" fontId="12" fillId="0" borderId="221" xfId="505" applyNumberFormat="1" applyFont="1" applyBorder="1" applyAlignment="1">
      <alignment horizontal="center" vertical="center"/>
    </xf>
    <xf numFmtId="41" fontId="12" fillId="0" borderId="232" xfId="505" applyNumberFormat="1" applyFont="1" applyBorder="1" applyAlignment="1">
      <alignment horizontal="center" vertical="center"/>
    </xf>
    <xf numFmtId="41" fontId="12" fillId="0" borderId="219" xfId="505" applyNumberFormat="1" applyFont="1" applyBorder="1" applyAlignment="1">
      <alignment horizontal="center" vertical="center"/>
    </xf>
    <xf numFmtId="0" fontId="5" fillId="2" borderId="0" xfId="305" applyFill="1">
      <alignment vertical="center"/>
    </xf>
    <xf numFmtId="0" fontId="53" fillId="2" borderId="218" xfId="305" applyFont="1" applyFill="1" applyBorder="1" applyAlignment="1">
      <alignment horizontal="left" vertical="center"/>
    </xf>
    <xf numFmtId="0" fontId="46" fillId="2" borderId="218" xfId="305" applyFont="1" applyFill="1" applyBorder="1" applyAlignment="1">
      <alignment horizontal="left" vertical="center"/>
    </xf>
    <xf numFmtId="0" fontId="1" fillId="2" borderId="218" xfId="305" applyFont="1" applyFill="1" applyBorder="1" applyAlignment="1">
      <alignment horizontal="right" vertical="center"/>
    </xf>
    <xf numFmtId="0" fontId="42" fillId="2" borderId="218" xfId="305" applyFont="1" applyFill="1" applyBorder="1" applyAlignment="1">
      <alignment horizontal="right" vertical="center"/>
    </xf>
    <xf numFmtId="0" fontId="12" fillId="25" borderId="219" xfId="305" applyFont="1" applyFill="1" applyBorder="1" applyAlignment="1">
      <alignment horizontal="center" vertical="center"/>
    </xf>
    <xf numFmtId="0" fontId="12" fillId="25" borderId="221" xfId="305" applyFont="1" applyFill="1" applyBorder="1" applyAlignment="1">
      <alignment horizontal="center" vertical="center"/>
    </xf>
    <xf numFmtId="0" fontId="50" fillId="25" borderId="221" xfId="305" applyFont="1" applyFill="1" applyBorder="1" applyAlignment="1">
      <alignment horizontal="center" vertical="center" wrapText="1"/>
    </xf>
    <xf numFmtId="0" fontId="50" fillId="25" borderId="219" xfId="305" applyFont="1" applyFill="1" applyBorder="1" applyAlignment="1">
      <alignment horizontal="center" vertical="center" wrapText="1"/>
    </xf>
    <xf numFmtId="0" fontId="5" fillId="2" borderId="0" xfId="305" applyFill="1" applyAlignment="1">
      <alignment horizontal="center" vertical="center"/>
    </xf>
    <xf numFmtId="0" fontId="12" fillId="2" borderId="219" xfId="305" applyFont="1" applyFill="1" applyBorder="1">
      <alignment vertical="center"/>
    </xf>
    <xf numFmtId="41" fontId="12" fillId="2" borderId="219" xfId="1" applyNumberFormat="1" applyFont="1" applyFill="1" applyBorder="1">
      <alignment vertical="center"/>
    </xf>
    <xf numFmtId="38" fontId="5" fillId="2" borderId="0" xfId="305" applyNumberFormat="1" applyFill="1">
      <alignment vertical="center"/>
    </xf>
    <xf numFmtId="179" fontId="5" fillId="2" borderId="0" xfId="305" applyNumberFormat="1" applyFill="1">
      <alignment vertical="center"/>
    </xf>
    <xf numFmtId="0" fontId="12" fillId="2" borderId="224" xfId="305" applyFont="1" applyFill="1" applyBorder="1" applyAlignment="1">
      <alignment horizontal="center" vertical="center"/>
    </xf>
    <xf numFmtId="180" fontId="42" fillId="2" borderId="0" xfId="1" applyNumberFormat="1" applyFont="1" applyFill="1" applyBorder="1">
      <alignment vertical="center"/>
    </xf>
    <xf numFmtId="180" fontId="42" fillId="2" borderId="0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57" fillId="2" borderId="0" xfId="1" applyFont="1" applyFill="1" applyAlignment="1">
      <alignment horizontal="left" vertical="center" wrapText="1"/>
    </xf>
    <xf numFmtId="38" fontId="64" fillId="2" borderId="0" xfId="1" applyFont="1" applyFill="1" applyAlignment="1">
      <alignment horizontal="left" vertical="center" wrapText="1"/>
    </xf>
    <xf numFmtId="38" fontId="51" fillId="2" borderId="0" xfId="1" applyFont="1" applyFill="1">
      <alignment vertical="center"/>
    </xf>
    <xf numFmtId="0" fontId="50" fillId="2" borderId="0" xfId="305" applyFont="1" applyFill="1">
      <alignment vertical="center"/>
    </xf>
    <xf numFmtId="41" fontId="12" fillId="25" borderId="219" xfId="6" applyNumberFormat="1" applyFont="1" applyFill="1" applyBorder="1" applyAlignment="1">
      <alignment horizontal="center" vertical="center" wrapText="1"/>
    </xf>
    <xf numFmtId="41" fontId="12" fillId="0" borderId="219" xfId="6" applyNumberFormat="1" applyFont="1" applyBorder="1">
      <alignment vertical="center"/>
    </xf>
    <xf numFmtId="41" fontId="12" fillId="0" borderId="219" xfId="6" applyNumberFormat="1" applyFont="1" applyBorder="1" applyAlignment="1">
      <alignment horizontal="center" vertical="center"/>
    </xf>
  </cellXfs>
  <cellStyles count="506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パーセント" xfId="503" builtinId="5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桁区切り 5" xfId="501" xr:uid="{00000000-0005-0000-0000-00000C010000}"/>
    <cellStyle name="見出し 1 2" xfId="244" xr:uid="{00000000-0005-0000-0000-00000D010000}"/>
    <cellStyle name="見出し 1 3" xfId="245" xr:uid="{00000000-0005-0000-0000-00000E010000}"/>
    <cellStyle name="見出し 1 4" xfId="246" xr:uid="{00000000-0005-0000-0000-00000F010000}"/>
    <cellStyle name="見出し 1 5" xfId="247" xr:uid="{00000000-0005-0000-0000-000010010000}"/>
    <cellStyle name="見出し 1 6" xfId="248" xr:uid="{00000000-0005-0000-0000-000011010000}"/>
    <cellStyle name="見出し 1 7" xfId="249" xr:uid="{00000000-0005-0000-0000-000012010000}"/>
    <cellStyle name="見出し 1 8" xfId="250" xr:uid="{00000000-0005-0000-0000-000013010000}"/>
    <cellStyle name="見出し 2 2" xfId="251" xr:uid="{00000000-0005-0000-0000-000014010000}"/>
    <cellStyle name="見出し 2 3" xfId="252" xr:uid="{00000000-0005-0000-0000-000015010000}"/>
    <cellStyle name="見出し 2 4" xfId="253" xr:uid="{00000000-0005-0000-0000-000016010000}"/>
    <cellStyle name="見出し 2 5" xfId="254" xr:uid="{00000000-0005-0000-0000-000017010000}"/>
    <cellStyle name="見出し 2 6" xfId="255" xr:uid="{00000000-0005-0000-0000-000018010000}"/>
    <cellStyle name="見出し 2 7" xfId="256" xr:uid="{00000000-0005-0000-0000-000019010000}"/>
    <cellStyle name="見出し 2 8" xfId="257" xr:uid="{00000000-0005-0000-0000-00001A010000}"/>
    <cellStyle name="見出し 3 2" xfId="258" xr:uid="{00000000-0005-0000-0000-00001B010000}"/>
    <cellStyle name="見出し 3 3" xfId="259" xr:uid="{00000000-0005-0000-0000-00001C010000}"/>
    <cellStyle name="見出し 3 4" xfId="260" xr:uid="{00000000-0005-0000-0000-00001D010000}"/>
    <cellStyle name="見出し 3 5" xfId="261" xr:uid="{00000000-0005-0000-0000-00001E010000}"/>
    <cellStyle name="見出し 3 6" xfId="262" xr:uid="{00000000-0005-0000-0000-00001F010000}"/>
    <cellStyle name="見出し 3 7" xfId="263" xr:uid="{00000000-0005-0000-0000-000020010000}"/>
    <cellStyle name="見出し 3 8" xfId="264" xr:uid="{00000000-0005-0000-0000-000021010000}"/>
    <cellStyle name="見出し 4 2" xfId="265" xr:uid="{00000000-0005-0000-0000-000022010000}"/>
    <cellStyle name="見出し 4 3" xfId="266" xr:uid="{00000000-0005-0000-0000-000023010000}"/>
    <cellStyle name="見出し 4 4" xfId="267" xr:uid="{00000000-0005-0000-0000-000024010000}"/>
    <cellStyle name="見出し 4 5" xfId="268" xr:uid="{00000000-0005-0000-0000-000025010000}"/>
    <cellStyle name="見出し 4 6" xfId="269" xr:uid="{00000000-0005-0000-0000-000026010000}"/>
    <cellStyle name="見出し 4 7" xfId="270" xr:uid="{00000000-0005-0000-0000-000027010000}"/>
    <cellStyle name="見出し 4 8" xfId="271" xr:uid="{00000000-0005-0000-0000-000028010000}"/>
    <cellStyle name="集計 2" xfId="272" xr:uid="{00000000-0005-0000-0000-000029010000}"/>
    <cellStyle name="集計 2 2" xfId="397" xr:uid="{00000000-0005-0000-0000-00002A010000}"/>
    <cellStyle name="集計 2 3" xfId="398" xr:uid="{00000000-0005-0000-0000-00002B010000}"/>
    <cellStyle name="集計 3" xfId="273" xr:uid="{00000000-0005-0000-0000-00002C010000}"/>
    <cellStyle name="集計 3 2" xfId="399" xr:uid="{00000000-0005-0000-0000-00002D010000}"/>
    <cellStyle name="集計 3 3" xfId="400" xr:uid="{00000000-0005-0000-0000-00002E010000}"/>
    <cellStyle name="集計 4" xfId="274" xr:uid="{00000000-0005-0000-0000-00002F010000}"/>
    <cellStyle name="集計 4 2" xfId="401" xr:uid="{00000000-0005-0000-0000-000030010000}"/>
    <cellStyle name="集計 4 3" xfId="402" xr:uid="{00000000-0005-0000-0000-000031010000}"/>
    <cellStyle name="集計 5" xfId="275" xr:uid="{00000000-0005-0000-0000-000032010000}"/>
    <cellStyle name="集計 5 2" xfId="403" xr:uid="{00000000-0005-0000-0000-000033010000}"/>
    <cellStyle name="集計 5 3" xfId="404" xr:uid="{00000000-0005-0000-0000-000034010000}"/>
    <cellStyle name="集計 6" xfId="276" xr:uid="{00000000-0005-0000-0000-000035010000}"/>
    <cellStyle name="集計 6 2" xfId="405" xr:uid="{00000000-0005-0000-0000-000036010000}"/>
    <cellStyle name="集計 6 3" xfId="406" xr:uid="{00000000-0005-0000-0000-000037010000}"/>
    <cellStyle name="集計 7" xfId="277" xr:uid="{00000000-0005-0000-0000-000038010000}"/>
    <cellStyle name="集計 7 2" xfId="407" xr:uid="{00000000-0005-0000-0000-000039010000}"/>
    <cellStyle name="集計 7 3" xfId="408" xr:uid="{00000000-0005-0000-0000-00003A010000}"/>
    <cellStyle name="集計 8" xfId="278" xr:uid="{00000000-0005-0000-0000-00003B010000}"/>
    <cellStyle name="集計 8 2" xfId="409" xr:uid="{00000000-0005-0000-0000-00003C010000}"/>
    <cellStyle name="集計 8 3" xfId="410" xr:uid="{00000000-0005-0000-0000-00003D010000}"/>
    <cellStyle name="出力 2" xfId="279" xr:uid="{00000000-0005-0000-0000-00003E010000}"/>
    <cellStyle name="出力 2 2" xfId="411" xr:uid="{00000000-0005-0000-0000-00003F010000}"/>
    <cellStyle name="出力 2 3" xfId="412" xr:uid="{00000000-0005-0000-0000-000040010000}"/>
    <cellStyle name="出力 3" xfId="280" xr:uid="{00000000-0005-0000-0000-000041010000}"/>
    <cellStyle name="出力 3 2" xfId="413" xr:uid="{00000000-0005-0000-0000-000042010000}"/>
    <cellStyle name="出力 3 3" xfId="414" xr:uid="{00000000-0005-0000-0000-000043010000}"/>
    <cellStyle name="出力 4" xfId="281" xr:uid="{00000000-0005-0000-0000-000044010000}"/>
    <cellStyle name="出力 4 2" xfId="415" xr:uid="{00000000-0005-0000-0000-000045010000}"/>
    <cellStyle name="出力 4 3" xfId="416" xr:uid="{00000000-0005-0000-0000-000046010000}"/>
    <cellStyle name="出力 5" xfId="282" xr:uid="{00000000-0005-0000-0000-000047010000}"/>
    <cellStyle name="出力 5 2" xfId="417" xr:uid="{00000000-0005-0000-0000-000048010000}"/>
    <cellStyle name="出力 5 3" xfId="418" xr:uid="{00000000-0005-0000-0000-000049010000}"/>
    <cellStyle name="出力 6" xfId="283" xr:uid="{00000000-0005-0000-0000-00004A010000}"/>
    <cellStyle name="出力 6 2" xfId="419" xr:uid="{00000000-0005-0000-0000-00004B010000}"/>
    <cellStyle name="出力 6 3" xfId="420" xr:uid="{00000000-0005-0000-0000-00004C010000}"/>
    <cellStyle name="出力 7" xfId="284" xr:uid="{00000000-0005-0000-0000-00004D010000}"/>
    <cellStyle name="出力 7 2" xfId="421" xr:uid="{00000000-0005-0000-0000-00004E010000}"/>
    <cellStyle name="出力 7 3" xfId="422" xr:uid="{00000000-0005-0000-0000-00004F010000}"/>
    <cellStyle name="出力 8" xfId="285" xr:uid="{00000000-0005-0000-0000-000050010000}"/>
    <cellStyle name="出力 8 2" xfId="423" xr:uid="{00000000-0005-0000-0000-000051010000}"/>
    <cellStyle name="出力 8 3" xfId="424" xr:uid="{00000000-0005-0000-0000-000052010000}"/>
    <cellStyle name="説明文 2" xfId="286" xr:uid="{00000000-0005-0000-0000-000053010000}"/>
    <cellStyle name="説明文 3" xfId="287" xr:uid="{00000000-0005-0000-0000-000054010000}"/>
    <cellStyle name="説明文 4" xfId="288" xr:uid="{00000000-0005-0000-0000-000055010000}"/>
    <cellStyle name="説明文 5" xfId="289" xr:uid="{00000000-0005-0000-0000-000056010000}"/>
    <cellStyle name="説明文 6" xfId="290" xr:uid="{00000000-0005-0000-0000-000057010000}"/>
    <cellStyle name="説明文 7" xfId="291" xr:uid="{00000000-0005-0000-0000-000058010000}"/>
    <cellStyle name="説明文 8" xfId="292" xr:uid="{00000000-0005-0000-0000-000059010000}"/>
    <cellStyle name="通貨 2" xfId="293" xr:uid="{00000000-0005-0000-0000-00005A010000}"/>
    <cellStyle name="通貨 2 2" xfId="425" xr:uid="{00000000-0005-0000-0000-00005B010000}"/>
    <cellStyle name="通貨 2 3" xfId="426" xr:uid="{00000000-0005-0000-0000-00005C010000}"/>
    <cellStyle name="入力 2" xfId="294" xr:uid="{00000000-0005-0000-0000-00005D010000}"/>
    <cellStyle name="入力 2 2" xfId="427" xr:uid="{00000000-0005-0000-0000-00005E010000}"/>
    <cellStyle name="入力 2 3" xfId="428" xr:uid="{00000000-0005-0000-0000-00005F010000}"/>
    <cellStyle name="入力 3" xfId="295" xr:uid="{00000000-0005-0000-0000-000060010000}"/>
    <cellStyle name="入力 3 2" xfId="429" xr:uid="{00000000-0005-0000-0000-000061010000}"/>
    <cellStyle name="入力 3 3" xfId="430" xr:uid="{00000000-0005-0000-0000-000062010000}"/>
    <cellStyle name="入力 4" xfId="296" xr:uid="{00000000-0005-0000-0000-000063010000}"/>
    <cellStyle name="入力 4 2" xfId="431" xr:uid="{00000000-0005-0000-0000-000064010000}"/>
    <cellStyle name="入力 4 3" xfId="432" xr:uid="{00000000-0005-0000-0000-000065010000}"/>
    <cellStyle name="入力 5" xfId="297" xr:uid="{00000000-0005-0000-0000-000066010000}"/>
    <cellStyle name="入力 5 2" xfId="433" xr:uid="{00000000-0005-0000-0000-000067010000}"/>
    <cellStyle name="入力 5 3" xfId="434" xr:uid="{00000000-0005-0000-0000-000068010000}"/>
    <cellStyle name="入力 6" xfId="298" xr:uid="{00000000-0005-0000-0000-000069010000}"/>
    <cellStyle name="入力 6 2" xfId="435" xr:uid="{00000000-0005-0000-0000-00006A010000}"/>
    <cellStyle name="入力 6 3" xfId="436" xr:uid="{00000000-0005-0000-0000-00006B010000}"/>
    <cellStyle name="入力 7" xfId="299" xr:uid="{00000000-0005-0000-0000-00006C010000}"/>
    <cellStyle name="入力 7 2" xfId="437" xr:uid="{00000000-0005-0000-0000-00006D010000}"/>
    <cellStyle name="入力 7 3" xfId="438" xr:uid="{00000000-0005-0000-0000-00006E010000}"/>
    <cellStyle name="入力 8" xfId="300" xr:uid="{00000000-0005-0000-0000-00006F010000}"/>
    <cellStyle name="入力 8 2" xfId="439" xr:uid="{00000000-0005-0000-0000-000070010000}"/>
    <cellStyle name="入力 8 3" xfId="440" xr:uid="{00000000-0005-0000-0000-000071010000}"/>
    <cellStyle name="標準" xfId="0" builtinId="0"/>
    <cellStyle name="標準 10" xfId="301" xr:uid="{00000000-0005-0000-0000-000073010000}"/>
    <cellStyle name="標準 11" xfId="302" xr:uid="{00000000-0005-0000-0000-000074010000}"/>
    <cellStyle name="標準 12" xfId="303" xr:uid="{00000000-0005-0000-0000-000075010000}"/>
    <cellStyle name="標準 13" xfId="304" xr:uid="{00000000-0005-0000-0000-000076010000}"/>
    <cellStyle name="標準 14" xfId="305" xr:uid="{00000000-0005-0000-0000-000077010000}"/>
    <cellStyle name="標準 15" xfId="306" xr:uid="{00000000-0005-0000-0000-000078010000}"/>
    <cellStyle name="標準 16" xfId="307" xr:uid="{00000000-0005-0000-0000-000079010000}"/>
    <cellStyle name="標準 17" xfId="308" xr:uid="{00000000-0005-0000-0000-00007A010000}"/>
    <cellStyle name="標準 18" xfId="309" xr:uid="{00000000-0005-0000-0000-00007B010000}"/>
    <cellStyle name="標準 19" xfId="310" xr:uid="{00000000-0005-0000-0000-00007C010000}"/>
    <cellStyle name="標準 2" xfId="311" xr:uid="{00000000-0005-0000-0000-00007D010000}"/>
    <cellStyle name="標準 2 10" xfId="441" xr:uid="{00000000-0005-0000-0000-00007E010000}"/>
    <cellStyle name="標準 2 2" xfId="312" xr:uid="{00000000-0005-0000-0000-00007F010000}"/>
    <cellStyle name="標準 2 2 2" xfId="313" xr:uid="{00000000-0005-0000-0000-000080010000}"/>
    <cellStyle name="標準 2 3" xfId="3" xr:uid="{00000000-0005-0000-0000-000081010000}"/>
    <cellStyle name="標準 2 4" xfId="314" xr:uid="{00000000-0005-0000-0000-000082010000}"/>
    <cellStyle name="標準 2 4 2" xfId="315" xr:uid="{00000000-0005-0000-0000-000083010000}"/>
    <cellStyle name="標準 2 4 2 2" xfId="442" xr:uid="{00000000-0005-0000-0000-000084010000}"/>
    <cellStyle name="標準 2 4 2 3" xfId="443" xr:uid="{00000000-0005-0000-0000-000085010000}"/>
    <cellStyle name="標準 2 4 3" xfId="316" xr:uid="{00000000-0005-0000-0000-000086010000}"/>
    <cellStyle name="標準 2 4 3 2" xfId="444" xr:uid="{00000000-0005-0000-0000-000087010000}"/>
    <cellStyle name="標準 2 4 3 3" xfId="445" xr:uid="{00000000-0005-0000-0000-000088010000}"/>
    <cellStyle name="標準 2 4 4" xfId="446" xr:uid="{00000000-0005-0000-0000-000089010000}"/>
    <cellStyle name="標準 2 4 5" xfId="447" xr:uid="{00000000-0005-0000-0000-00008A010000}"/>
    <cellStyle name="標準 2 5" xfId="317" xr:uid="{00000000-0005-0000-0000-00008B010000}"/>
    <cellStyle name="標準 2 5 2" xfId="448" xr:uid="{00000000-0005-0000-0000-00008C010000}"/>
    <cellStyle name="標準 2 5 3" xfId="449" xr:uid="{00000000-0005-0000-0000-00008D010000}"/>
    <cellStyle name="標準 2 6" xfId="318" xr:uid="{00000000-0005-0000-0000-00008E010000}"/>
    <cellStyle name="標準 2 6 2" xfId="450" xr:uid="{00000000-0005-0000-0000-00008F010000}"/>
    <cellStyle name="標準 2 6 3" xfId="451" xr:uid="{00000000-0005-0000-0000-000090010000}"/>
    <cellStyle name="標準 2 7" xfId="319" xr:uid="{00000000-0005-0000-0000-000091010000}"/>
    <cellStyle name="標準 2 8" xfId="6" xr:uid="{00000000-0005-0000-0000-000092010000}"/>
    <cellStyle name="標準 2 9" xfId="452" xr:uid="{00000000-0005-0000-0000-000093010000}"/>
    <cellStyle name="標準 2_200904版_yk_tabレイアウト変更一覧(TAB)" xfId="320" xr:uid="{00000000-0005-0000-0000-000094010000}"/>
    <cellStyle name="標準 20" xfId="321" xr:uid="{00000000-0005-0000-0000-000095010000}"/>
    <cellStyle name="標準 21" xfId="322" xr:uid="{00000000-0005-0000-0000-000096010000}"/>
    <cellStyle name="標準 21 2" xfId="323" xr:uid="{00000000-0005-0000-0000-000097010000}"/>
    <cellStyle name="標準 21 2 2" xfId="324" xr:uid="{00000000-0005-0000-0000-000098010000}"/>
    <cellStyle name="標準 21 2 2 2" xfId="453" xr:uid="{00000000-0005-0000-0000-000099010000}"/>
    <cellStyle name="標準 21 2 2 3" xfId="454" xr:uid="{00000000-0005-0000-0000-00009A010000}"/>
    <cellStyle name="標準 21 2 3" xfId="325" xr:uid="{00000000-0005-0000-0000-00009B010000}"/>
    <cellStyle name="標準 21 2 3 2" xfId="455" xr:uid="{00000000-0005-0000-0000-00009C010000}"/>
    <cellStyle name="標準 21 2 3 3" xfId="456" xr:uid="{00000000-0005-0000-0000-00009D010000}"/>
    <cellStyle name="標準 21 2 4" xfId="457" xr:uid="{00000000-0005-0000-0000-00009E010000}"/>
    <cellStyle name="標準 21 2 5" xfId="458" xr:uid="{00000000-0005-0000-0000-00009F010000}"/>
    <cellStyle name="標準 21 3" xfId="326" xr:uid="{00000000-0005-0000-0000-0000A0010000}"/>
    <cellStyle name="標準 21 3 2" xfId="459" xr:uid="{00000000-0005-0000-0000-0000A1010000}"/>
    <cellStyle name="標準 21 3 3" xfId="460" xr:uid="{00000000-0005-0000-0000-0000A2010000}"/>
    <cellStyle name="標準 21 4" xfId="327" xr:uid="{00000000-0005-0000-0000-0000A3010000}"/>
    <cellStyle name="標準 21 4 2" xfId="461" xr:uid="{00000000-0005-0000-0000-0000A4010000}"/>
    <cellStyle name="標準 21 4 3" xfId="462" xr:uid="{00000000-0005-0000-0000-0000A5010000}"/>
    <cellStyle name="標準 21 5" xfId="463" xr:uid="{00000000-0005-0000-0000-0000A6010000}"/>
    <cellStyle name="標準 21 6" xfId="464" xr:uid="{00000000-0005-0000-0000-0000A7010000}"/>
    <cellStyle name="標準 22" xfId="328" xr:uid="{00000000-0005-0000-0000-0000A8010000}"/>
    <cellStyle name="標準 23" xfId="329" xr:uid="{00000000-0005-0000-0000-0000A9010000}"/>
    <cellStyle name="標準 24" xfId="330" xr:uid="{00000000-0005-0000-0000-0000AA010000}"/>
    <cellStyle name="標準 25" xfId="331" xr:uid="{00000000-0005-0000-0000-0000AB010000}"/>
    <cellStyle name="標準 26" xfId="2" xr:uid="{00000000-0005-0000-0000-0000AC010000}"/>
    <cellStyle name="標準 27" xfId="332" xr:uid="{00000000-0005-0000-0000-0000AD010000}"/>
    <cellStyle name="標準 28" xfId="502" xr:uid="{275DA180-F61F-4229-A64F-E44A1F464093}"/>
    <cellStyle name="標準 29" xfId="504" xr:uid="{1E9C29BD-E2FB-49C3-9ADE-F81ED312905D}"/>
    <cellStyle name="標準 3" xfId="333" xr:uid="{00000000-0005-0000-0000-0000AE010000}"/>
    <cellStyle name="標準 3 2" xfId="334" xr:uid="{00000000-0005-0000-0000-0000AF010000}"/>
    <cellStyle name="標準 3 3" xfId="335" xr:uid="{00000000-0005-0000-0000-0000B0010000}"/>
    <cellStyle name="標準 3 3 2" xfId="336" xr:uid="{00000000-0005-0000-0000-0000B1010000}"/>
    <cellStyle name="標準 3 3 2 2" xfId="465" xr:uid="{00000000-0005-0000-0000-0000B2010000}"/>
    <cellStyle name="標準 3 3 2 3" xfId="466" xr:uid="{00000000-0005-0000-0000-0000B3010000}"/>
    <cellStyle name="標準 3 3 3" xfId="337" xr:uid="{00000000-0005-0000-0000-0000B4010000}"/>
    <cellStyle name="標準 3 3 3 2" xfId="467" xr:uid="{00000000-0005-0000-0000-0000B5010000}"/>
    <cellStyle name="標準 3 3 3 3" xfId="468" xr:uid="{00000000-0005-0000-0000-0000B6010000}"/>
    <cellStyle name="標準 3 3 4" xfId="469" xr:uid="{00000000-0005-0000-0000-0000B7010000}"/>
    <cellStyle name="標準 3 3 5" xfId="470" xr:uid="{00000000-0005-0000-0000-0000B8010000}"/>
    <cellStyle name="標準 3 4" xfId="338" xr:uid="{00000000-0005-0000-0000-0000B9010000}"/>
    <cellStyle name="標準 3 5" xfId="339" xr:uid="{00000000-0005-0000-0000-0000BA010000}"/>
    <cellStyle name="標準 3 5 2" xfId="471" xr:uid="{00000000-0005-0000-0000-0000BB010000}"/>
    <cellStyle name="標準 3 5 3" xfId="472" xr:uid="{00000000-0005-0000-0000-0000BC010000}"/>
    <cellStyle name="標準 3 6" xfId="340" xr:uid="{00000000-0005-0000-0000-0000BD010000}"/>
    <cellStyle name="標準 3 6 2" xfId="473" xr:uid="{00000000-0005-0000-0000-0000BE010000}"/>
    <cellStyle name="標準 3 6 3" xfId="474" xr:uid="{00000000-0005-0000-0000-0000BF010000}"/>
    <cellStyle name="標準 3 7" xfId="475" xr:uid="{00000000-0005-0000-0000-0000C0010000}"/>
    <cellStyle name="標準 3 8" xfId="476" xr:uid="{00000000-0005-0000-0000-0000C1010000}"/>
    <cellStyle name="標準 3_【PTチェックリスト】差止解除処理" xfId="341" xr:uid="{00000000-0005-0000-0000-0000C2010000}"/>
    <cellStyle name="標準 4" xfId="342" xr:uid="{00000000-0005-0000-0000-0000C3010000}"/>
    <cellStyle name="標準 4 2" xfId="343" xr:uid="{00000000-0005-0000-0000-0000C4010000}"/>
    <cellStyle name="標準 5" xfId="344" xr:uid="{00000000-0005-0000-0000-0000C5010000}"/>
    <cellStyle name="標準 5 2" xfId="345" xr:uid="{00000000-0005-0000-0000-0000C6010000}"/>
    <cellStyle name="標準 5 3" xfId="346" xr:uid="{00000000-0005-0000-0000-0000C7010000}"/>
    <cellStyle name="標準 5 3 2" xfId="347" xr:uid="{00000000-0005-0000-0000-0000C8010000}"/>
    <cellStyle name="標準 5 3 2 2" xfId="477" xr:uid="{00000000-0005-0000-0000-0000C9010000}"/>
    <cellStyle name="標準 5 3 2 3" xfId="478" xr:uid="{00000000-0005-0000-0000-0000CA010000}"/>
    <cellStyle name="標準 5 3 3" xfId="348" xr:uid="{00000000-0005-0000-0000-0000CB010000}"/>
    <cellStyle name="標準 5 3 3 2" xfId="479" xr:uid="{00000000-0005-0000-0000-0000CC010000}"/>
    <cellStyle name="標準 5 3 3 3" xfId="480" xr:uid="{00000000-0005-0000-0000-0000CD010000}"/>
    <cellStyle name="標準 5 3 4" xfId="481" xr:uid="{00000000-0005-0000-0000-0000CE010000}"/>
    <cellStyle name="標準 5 3 5" xfId="482" xr:uid="{00000000-0005-0000-0000-0000CF010000}"/>
    <cellStyle name="標準 5 4" xfId="349" xr:uid="{00000000-0005-0000-0000-0000D0010000}"/>
    <cellStyle name="標準 5 4 2" xfId="483" xr:uid="{00000000-0005-0000-0000-0000D1010000}"/>
    <cellStyle name="標準 5 4 3" xfId="484" xr:uid="{00000000-0005-0000-0000-0000D2010000}"/>
    <cellStyle name="標準 5 5" xfId="350" xr:uid="{00000000-0005-0000-0000-0000D3010000}"/>
    <cellStyle name="標準 5 5 2" xfId="485" xr:uid="{00000000-0005-0000-0000-0000D4010000}"/>
    <cellStyle name="標準 5 5 3" xfId="486" xr:uid="{00000000-0005-0000-0000-0000D5010000}"/>
    <cellStyle name="標準 5 6" xfId="4" xr:uid="{00000000-0005-0000-0000-0000D6010000}"/>
    <cellStyle name="標準 5 7" xfId="487" xr:uid="{00000000-0005-0000-0000-0000D7010000}"/>
    <cellStyle name="標準 5 8" xfId="488" xr:uid="{00000000-0005-0000-0000-0000D8010000}"/>
    <cellStyle name="標準 6" xfId="351" xr:uid="{00000000-0005-0000-0000-0000D9010000}"/>
    <cellStyle name="標準 6 2" xfId="352" xr:uid="{00000000-0005-0000-0000-0000DA010000}"/>
    <cellStyle name="標準 6 2 2" xfId="353" xr:uid="{00000000-0005-0000-0000-0000DB010000}"/>
    <cellStyle name="標準 6 2 2 2" xfId="489" xr:uid="{00000000-0005-0000-0000-0000DC010000}"/>
    <cellStyle name="標準 6 2 2 3" xfId="490" xr:uid="{00000000-0005-0000-0000-0000DD010000}"/>
    <cellStyle name="標準 6 2 3" xfId="354" xr:uid="{00000000-0005-0000-0000-0000DE010000}"/>
    <cellStyle name="標準 6 2 3 2" xfId="491" xr:uid="{00000000-0005-0000-0000-0000DF010000}"/>
    <cellStyle name="標準 6 2 3 3" xfId="492" xr:uid="{00000000-0005-0000-0000-0000E0010000}"/>
    <cellStyle name="標準 6 2 4" xfId="493" xr:uid="{00000000-0005-0000-0000-0000E1010000}"/>
    <cellStyle name="標準 6 2 5" xfId="494" xr:uid="{00000000-0005-0000-0000-0000E2010000}"/>
    <cellStyle name="標準 6 3" xfId="355" xr:uid="{00000000-0005-0000-0000-0000E3010000}"/>
    <cellStyle name="標準 6 4" xfId="356" xr:uid="{00000000-0005-0000-0000-0000E4010000}"/>
    <cellStyle name="標準 6 4 2" xfId="495" xr:uid="{00000000-0005-0000-0000-0000E5010000}"/>
    <cellStyle name="標準 6 4 3" xfId="496" xr:uid="{00000000-0005-0000-0000-0000E6010000}"/>
    <cellStyle name="標準 6 5" xfId="357" xr:uid="{00000000-0005-0000-0000-0000E7010000}"/>
    <cellStyle name="標準 6 5 2" xfId="497" xr:uid="{00000000-0005-0000-0000-0000E8010000}"/>
    <cellStyle name="標準 6 5 3" xfId="498" xr:uid="{00000000-0005-0000-0000-0000E9010000}"/>
    <cellStyle name="標準 6 6" xfId="499" xr:uid="{00000000-0005-0000-0000-0000EA010000}"/>
    <cellStyle name="標準 6 7" xfId="500" xr:uid="{00000000-0005-0000-0000-0000EB010000}"/>
    <cellStyle name="標準 7" xfId="358" xr:uid="{00000000-0005-0000-0000-0000EC010000}"/>
    <cellStyle name="標準 8" xfId="359" xr:uid="{00000000-0005-0000-0000-0000ED010000}"/>
    <cellStyle name="標準 9" xfId="360" xr:uid="{00000000-0005-0000-0000-0000EE010000}"/>
    <cellStyle name="標準_附属明細表PL・NW・WS　20060423修正版" xfId="505" xr:uid="{99F3E5C1-D7F0-4D80-8719-D215440B5D19}"/>
    <cellStyle name="良い 2" xfId="361" xr:uid="{00000000-0005-0000-0000-0000F0010000}"/>
    <cellStyle name="良い 3" xfId="362" xr:uid="{00000000-0005-0000-0000-0000F1010000}"/>
    <cellStyle name="良い 4" xfId="363" xr:uid="{00000000-0005-0000-0000-0000F2010000}"/>
    <cellStyle name="良い 5" xfId="364" xr:uid="{00000000-0005-0000-0000-0000F3010000}"/>
    <cellStyle name="良い 6" xfId="365" xr:uid="{00000000-0005-0000-0000-0000F4010000}"/>
    <cellStyle name="良い 7" xfId="366" xr:uid="{00000000-0005-0000-0000-0000F5010000}"/>
    <cellStyle name="良い 8" xfId="367" xr:uid="{00000000-0005-0000-0000-0000F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19968;&#33324;&#20250;&#35336;&#31561;&#36001;&#21209;&#26360;&#39006;&#29992;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304;&#36001;&#21209;&#23460;&#12305;/13_&#20844;&#20849;&#26045;&#35373;&#32207;&#21512;&#35336;&#30011;&#12539;&#22266;&#23450;&#36039;&#29987;&#12539;&#26085;&#12293;&#20181;&#35379;/05%20&#36001;&#21209;&#26360;&#39006;&#20316;&#25104;&#38306;&#20418;/06%20R4&#36001;&#21209;&#26360;&#39006;(R3&#27770;&#31639;)&#20316;&#25104;&#25903;&#25588;/ES&#12424;&#12426;&#36865;&#20184;&#12373;&#12428;&#12383;&#26360;&#39006;/&#23436;&#25104;&#32013;&#21697;&#12487;&#12540;&#12479;/4.&#38468;&#23646;&#26126;&#32048;&#26360;/1.&#19968;&#33324;&#20250;&#35336;&#31561;/&#12304;&#21271;&#26628;&#30010;&#12305;&#38468;&#23646;&#26126;&#32048;&#26360;&#65288;R3_&#19968;&#33324;&#20250;&#35336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一般会計等財務書類用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"/>
      <sheetName val="有形固定資産 (千円)"/>
      <sheetName val="投資及び出資金の明細"/>
      <sheetName val="投資及び出資金の明細 (千円)"/>
      <sheetName val="基金"/>
      <sheetName val="基金 (千円)"/>
      <sheetName val="貸付金"/>
      <sheetName val="貸付金 (千円)"/>
      <sheetName val="未収金及び長期延滞債権"/>
      <sheetName val="未収金及び長期延滞債権 (千円)"/>
      <sheetName val="地方債（借入先別）"/>
      <sheetName val="地方債（借入先別） (千円)"/>
      <sheetName val="地方債（利率別など）"/>
      <sheetName val="地方債（利率別など） (千円)"/>
      <sheetName val="引当金"/>
      <sheetName val="引当金 (千円)"/>
      <sheetName val="補助金"/>
      <sheetName val="補助金 (千円)"/>
      <sheetName val="財源明細"/>
      <sheetName val="財源明細 (千円)"/>
      <sheetName val="財源情報明細"/>
      <sheetName val="財源情報明細 (千円)"/>
      <sheetName val="資金明細"/>
      <sheetName val="資金明細 (千円)"/>
    </sheetNames>
    <sheetDataSet>
      <sheetData sheetId="0">
        <row r="9">
          <cell r="D9">
            <v>20077861065</v>
          </cell>
          <cell r="F9">
            <v>1136064609</v>
          </cell>
          <cell r="H9">
            <v>545329750</v>
          </cell>
          <cell r="J9">
            <v>20668595924</v>
          </cell>
          <cell r="L9">
            <v>11555716258</v>
          </cell>
          <cell r="N9">
            <v>434645424</v>
          </cell>
          <cell r="P9">
            <v>9112879666</v>
          </cell>
        </row>
        <row r="10">
          <cell r="D10">
            <v>1988207573</v>
          </cell>
          <cell r="F10">
            <v>4663671</v>
          </cell>
          <cell r="H10">
            <v>4092131</v>
          </cell>
          <cell r="J10">
            <v>1988779113</v>
          </cell>
          <cell r="L10">
            <v>0</v>
          </cell>
          <cell r="N10">
            <v>0</v>
          </cell>
          <cell r="P10">
            <v>1988779113</v>
          </cell>
        </row>
        <row r="11"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  <cell r="P11">
            <v>0</v>
          </cell>
        </row>
        <row r="12">
          <cell r="D12">
            <v>17582134429</v>
          </cell>
          <cell r="F12">
            <v>291174400</v>
          </cell>
          <cell r="H12">
            <v>10560000</v>
          </cell>
          <cell r="J12">
            <v>17862748829</v>
          </cell>
          <cell r="L12">
            <v>11401607557</v>
          </cell>
          <cell r="N12">
            <v>407002587</v>
          </cell>
          <cell r="P12">
            <v>6461141272</v>
          </cell>
        </row>
        <row r="13">
          <cell r="D13">
            <v>480084063</v>
          </cell>
          <cell r="F13">
            <v>271845219</v>
          </cell>
          <cell r="H13">
            <v>0</v>
          </cell>
          <cell r="J13">
            <v>751929282</v>
          </cell>
          <cell r="L13">
            <v>154108701</v>
          </cell>
          <cell r="N13">
            <v>27642837</v>
          </cell>
          <cell r="P13">
            <v>597820581</v>
          </cell>
        </row>
        <row r="14"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  <cell r="P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</row>
        <row r="18">
          <cell r="D18">
            <v>27435000</v>
          </cell>
          <cell r="F18">
            <v>568381319</v>
          </cell>
          <cell r="H18">
            <v>530677619</v>
          </cell>
          <cell r="J18">
            <v>65138700</v>
          </cell>
          <cell r="L18">
            <v>0</v>
          </cell>
          <cell r="N18">
            <v>0</v>
          </cell>
          <cell r="P18">
            <v>65138700</v>
          </cell>
        </row>
        <row r="19">
          <cell r="D19">
            <v>22068317319</v>
          </cell>
          <cell r="F19">
            <v>476783754</v>
          </cell>
          <cell r="H19">
            <v>205001500</v>
          </cell>
          <cell r="J19">
            <v>22340099573</v>
          </cell>
          <cell r="L19">
            <v>13881717906</v>
          </cell>
          <cell r="N19">
            <v>483505855</v>
          </cell>
          <cell r="P19">
            <v>8458381667</v>
          </cell>
        </row>
        <row r="20">
          <cell r="D20">
            <v>11910964</v>
          </cell>
          <cell r="F20">
            <v>101296654</v>
          </cell>
          <cell r="H20">
            <v>0</v>
          </cell>
          <cell r="J20">
            <v>113207618</v>
          </cell>
          <cell r="L20">
            <v>0</v>
          </cell>
          <cell r="N20">
            <v>0</v>
          </cell>
          <cell r="P20">
            <v>113207618</v>
          </cell>
        </row>
        <row r="21">
          <cell r="D21">
            <v>1508000</v>
          </cell>
          <cell r="F21">
            <v>0</v>
          </cell>
          <cell r="H21">
            <v>0</v>
          </cell>
          <cell r="J21">
            <v>1508000</v>
          </cell>
          <cell r="L21">
            <v>488592</v>
          </cell>
          <cell r="N21">
            <v>40716</v>
          </cell>
          <cell r="P21">
            <v>1019408</v>
          </cell>
        </row>
        <row r="22">
          <cell r="D22">
            <v>21986179355</v>
          </cell>
          <cell r="F22">
            <v>130029900</v>
          </cell>
          <cell r="H22">
            <v>0</v>
          </cell>
          <cell r="J22">
            <v>22116209255</v>
          </cell>
          <cell r="L22">
            <v>13881229314</v>
          </cell>
          <cell r="N22">
            <v>483465139</v>
          </cell>
          <cell r="P22">
            <v>8234979941</v>
          </cell>
        </row>
        <row r="23"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P23">
            <v>0</v>
          </cell>
        </row>
        <row r="24">
          <cell r="D24">
            <v>68719000</v>
          </cell>
          <cell r="F24">
            <v>245457200</v>
          </cell>
          <cell r="H24">
            <v>205001500</v>
          </cell>
          <cell r="J24">
            <v>109174700</v>
          </cell>
          <cell r="L24">
            <v>0</v>
          </cell>
          <cell r="N24">
            <v>0</v>
          </cell>
          <cell r="P24">
            <v>109174700</v>
          </cell>
        </row>
        <row r="25">
          <cell r="D25">
            <v>437944841</v>
          </cell>
          <cell r="F25">
            <v>20705970</v>
          </cell>
          <cell r="H25">
            <v>1</v>
          </cell>
          <cell r="J25">
            <v>458650810</v>
          </cell>
          <cell r="L25">
            <v>422402221</v>
          </cell>
          <cell r="N25">
            <v>5221225</v>
          </cell>
          <cell r="P25">
            <v>36248589</v>
          </cell>
        </row>
        <row r="26">
          <cell r="D26">
            <v>42584123225</v>
          </cell>
          <cell r="F26">
            <v>1633554333</v>
          </cell>
          <cell r="H26">
            <v>750331251</v>
          </cell>
          <cell r="J26">
            <v>43467346307</v>
          </cell>
          <cell r="L26">
            <v>25859836385</v>
          </cell>
          <cell r="N26">
            <v>923372504</v>
          </cell>
          <cell r="P26">
            <v>17607509922</v>
          </cell>
        </row>
        <row r="31">
          <cell r="D31">
            <v>2622818951</v>
          </cell>
          <cell r="F31">
            <v>4691291956</v>
          </cell>
          <cell r="H31">
            <v>593957311</v>
          </cell>
          <cell r="J31">
            <v>138217839</v>
          </cell>
          <cell r="L31">
            <v>280985102</v>
          </cell>
          <cell r="N31">
            <v>14902260</v>
          </cell>
          <cell r="P31">
            <v>770706247</v>
          </cell>
          <cell r="R31">
            <v>9112879666</v>
          </cell>
        </row>
        <row r="32">
          <cell r="D32">
            <v>903530970</v>
          </cell>
          <cell r="F32">
            <v>454194465</v>
          </cell>
          <cell r="H32">
            <v>126272916</v>
          </cell>
          <cell r="J32">
            <v>119231289</v>
          </cell>
          <cell r="L32">
            <v>49992646</v>
          </cell>
          <cell r="N32">
            <v>0</v>
          </cell>
          <cell r="P32">
            <v>335556827</v>
          </cell>
          <cell r="R32">
            <v>1988779113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</row>
        <row r="34">
          <cell r="D34">
            <v>1385152491</v>
          </cell>
          <cell r="F34">
            <v>4022671266</v>
          </cell>
          <cell r="H34">
            <v>457361159</v>
          </cell>
          <cell r="J34">
            <v>18986550</v>
          </cell>
          <cell r="L34">
            <v>157449115</v>
          </cell>
          <cell r="N34">
            <v>14902260</v>
          </cell>
          <cell r="P34">
            <v>404618431</v>
          </cell>
          <cell r="R34">
            <v>6461141272</v>
          </cell>
        </row>
        <row r="35">
          <cell r="D35">
            <v>276498790</v>
          </cell>
          <cell r="F35">
            <v>206924225</v>
          </cell>
          <cell r="H35">
            <v>10323236</v>
          </cell>
          <cell r="J35">
            <v>0</v>
          </cell>
          <cell r="L35">
            <v>73543341</v>
          </cell>
          <cell r="N35">
            <v>0</v>
          </cell>
          <cell r="P35">
            <v>30530989</v>
          </cell>
          <cell r="R35">
            <v>597820581</v>
          </cell>
        </row>
        <row r="36"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</row>
        <row r="39">
          <cell r="D39">
            <v>0</v>
          </cell>
          <cell r="F39">
            <v>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</row>
        <row r="40">
          <cell r="D40">
            <v>57636700</v>
          </cell>
          <cell r="F40">
            <v>7502000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P40">
            <v>0</v>
          </cell>
          <cell r="R40">
            <v>65138700</v>
          </cell>
        </row>
        <row r="41">
          <cell r="D41">
            <v>8340389477</v>
          </cell>
          <cell r="F41">
            <v>10421400</v>
          </cell>
          <cell r="H41">
            <v>0</v>
          </cell>
          <cell r="J41">
            <v>0</v>
          </cell>
          <cell r="L41">
            <v>22</v>
          </cell>
          <cell r="N41">
            <v>3620768</v>
          </cell>
          <cell r="P41">
            <v>103950000</v>
          </cell>
          <cell r="R41">
            <v>8458381667</v>
          </cell>
        </row>
        <row r="42">
          <cell r="D42">
            <v>113207596</v>
          </cell>
          <cell r="F42">
            <v>0</v>
          </cell>
          <cell r="H42">
            <v>0</v>
          </cell>
          <cell r="J42">
            <v>0</v>
          </cell>
          <cell r="L42">
            <v>22</v>
          </cell>
          <cell r="N42">
            <v>0</v>
          </cell>
          <cell r="P42">
            <v>0</v>
          </cell>
          <cell r="R42">
            <v>113207618</v>
          </cell>
        </row>
        <row r="43">
          <cell r="D43">
            <v>1019408</v>
          </cell>
          <cell r="F43">
            <v>0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P43">
            <v>0</v>
          </cell>
          <cell r="R43">
            <v>1019408</v>
          </cell>
        </row>
        <row r="44">
          <cell r="D44">
            <v>8116987773</v>
          </cell>
          <cell r="F44">
            <v>10421400</v>
          </cell>
          <cell r="H44">
            <v>0</v>
          </cell>
          <cell r="J44">
            <v>0</v>
          </cell>
          <cell r="L44">
            <v>0</v>
          </cell>
          <cell r="N44">
            <v>3620768</v>
          </cell>
          <cell r="P44">
            <v>103950000</v>
          </cell>
          <cell r="R44">
            <v>8234979941</v>
          </cell>
        </row>
        <row r="45">
          <cell r="D45">
            <v>0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</row>
        <row r="46">
          <cell r="D46">
            <v>109174700</v>
          </cell>
          <cell r="F46">
            <v>0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P46">
            <v>0</v>
          </cell>
          <cell r="R46">
            <v>109174700</v>
          </cell>
        </row>
        <row r="47">
          <cell r="D47">
            <v>1458561</v>
          </cell>
          <cell r="F47">
            <v>4413276</v>
          </cell>
          <cell r="H47">
            <v>9</v>
          </cell>
          <cell r="J47">
            <v>632188</v>
          </cell>
          <cell r="L47">
            <v>1170421</v>
          </cell>
          <cell r="N47">
            <v>14677920</v>
          </cell>
          <cell r="P47">
            <v>13896214</v>
          </cell>
          <cell r="R47">
            <v>36248589</v>
          </cell>
        </row>
        <row r="48">
          <cell r="D48">
            <v>10964666989</v>
          </cell>
          <cell r="F48">
            <v>4706126632</v>
          </cell>
          <cell r="H48">
            <v>593957320</v>
          </cell>
          <cell r="J48">
            <v>138850027</v>
          </cell>
          <cell r="L48">
            <v>282155545</v>
          </cell>
          <cell r="N48">
            <v>33200948</v>
          </cell>
          <cell r="P48">
            <v>888552461</v>
          </cell>
          <cell r="R48">
            <v>17607509922</v>
          </cell>
        </row>
      </sheetData>
      <sheetData sheetId="1"/>
      <sheetData sheetId="2">
        <row r="4">
          <cell r="B4" t="str">
            <v>株式会社みずほフィナンシャルグループ</v>
          </cell>
          <cell r="C4">
            <v>52</v>
          </cell>
          <cell r="D4">
            <v>1567</v>
          </cell>
          <cell r="E4">
            <v>81484</v>
          </cell>
          <cell r="F4">
            <v>500</v>
          </cell>
          <cell r="G4">
            <v>26000</v>
          </cell>
          <cell r="H4">
            <v>55484</v>
          </cell>
          <cell r="I4">
            <v>26</v>
          </cell>
        </row>
        <row r="5">
          <cell r="C5">
            <v>52</v>
          </cell>
          <cell r="D5">
            <v>1567</v>
          </cell>
          <cell r="E5">
            <v>81484</v>
          </cell>
          <cell r="F5">
            <v>500</v>
          </cell>
          <cell r="G5">
            <v>26000</v>
          </cell>
          <cell r="H5">
            <v>55484</v>
          </cell>
          <cell r="I5">
            <v>26</v>
          </cell>
        </row>
        <row r="9">
          <cell r="B9" t="str">
            <v>株式会社北栄ドリーム農場</v>
          </cell>
          <cell r="C9">
            <v>15000000</v>
          </cell>
          <cell r="D9">
            <v>72516146</v>
          </cell>
          <cell r="E9">
            <v>25144834</v>
          </cell>
          <cell r="F9">
            <v>47371312</v>
          </cell>
          <cell r="G9">
            <v>60000000</v>
          </cell>
          <cell r="H9">
            <v>0.25</v>
          </cell>
          <cell r="I9">
            <v>11842828</v>
          </cell>
          <cell r="J9">
            <v>0</v>
          </cell>
          <cell r="K9">
            <v>15000</v>
          </cell>
        </row>
        <row r="10">
          <cell r="B10" t="str">
            <v>北栄町下水道事業</v>
          </cell>
          <cell r="C10">
            <v>696257000</v>
          </cell>
          <cell r="D10">
            <v>17329174188</v>
          </cell>
          <cell r="E10">
            <v>14031117816</v>
          </cell>
          <cell r="F10">
            <v>3298056372</v>
          </cell>
          <cell r="G10">
            <v>2778060392</v>
          </cell>
          <cell r="H10">
            <v>0.25062702092618871</v>
          </cell>
          <cell r="I10">
            <v>826582043.36099398</v>
          </cell>
          <cell r="J10">
            <v>0</v>
          </cell>
          <cell r="K10">
            <v>696257</v>
          </cell>
        </row>
        <row r="11">
          <cell r="B11" t="str">
            <v>中部ふるさと市町村圏振興事業</v>
          </cell>
          <cell r="C11">
            <v>57349000</v>
          </cell>
          <cell r="D11">
            <v>478504344</v>
          </cell>
          <cell r="E11">
            <v>0</v>
          </cell>
          <cell r="F11">
            <v>478504344</v>
          </cell>
          <cell r="G11">
            <v>474038252</v>
          </cell>
          <cell r="H11">
            <v>0.12097968836489592</v>
          </cell>
          <cell r="I11">
            <v>57889306.418368958</v>
          </cell>
          <cell r="J11">
            <v>0</v>
          </cell>
          <cell r="K11">
            <v>57349</v>
          </cell>
        </row>
        <row r="12">
          <cell r="B12" t="str">
            <v>北栄町水道事業</v>
          </cell>
          <cell r="C12">
            <v>407300000</v>
          </cell>
          <cell r="D12">
            <v>3176389281</v>
          </cell>
          <cell r="E12">
            <v>1610415576</v>
          </cell>
          <cell r="F12">
            <v>1565973705</v>
          </cell>
          <cell r="G12">
            <v>868608799</v>
          </cell>
          <cell r="H12">
            <v>0.46891074609065753</v>
          </cell>
          <cell r="I12">
            <v>734301898.36990118</v>
          </cell>
          <cell r="J12">
            <v>0</v>
          </cell>
          <cell r="K12">
            <v>33000</v>
          </cell>
        </row>
        <row r="13">
          <cell r="B13" t="str">
            <v>一般財団法人北栄スポーツクラブ</v>
          </cell>
          <cell r="C13">
            <v>5000000</v>
          </cell>
          <cell r="D13">
            <v>19180583</v>
          </cell>
          <cell r="E13">
            <v>12716133</v>
          </cell>
          <cell r="F13">
            <v>6464450</v>
          </cell>
          <cell r="G13">
            <v>5000000</v>
          </cell>
          <cell r="H13">
            <v>1</v>
          </cell>
          <cell r="I13">
            <v>6464450</v>
          </cell>
          <cell r="J13">
            <v>0</v>
          </cell>
          <cell r="K13">
            <v>5000</v>
          </cell>
        </row>
        <row r="14">
          <cell r="C14">
            <v>1180906000</v>
          </cell>
          <cell r="D14">
            <v>21075764542</v>
          </cell>
          <cell r="E14">
            <v>15679394359</v>
          </cell>
          <cell r="F14">
            <v>5396370183</v>
          </cell>
          <cell r="G14">
            <v>4185707443</v>
          </cell>
          <cell r="I14">
            <v>1637080526.1492641</v>
          </cell>
          <cell r="J14">
            <v>0</v>
          </cell>
          <cell r="K14">
            <v>806606</v>
          </cell>
        </row>
        <row r="18">
          <cell r="B18" t="str">
            <v>株式会社マリーナ大栄</v>
          </cell>
          <cell r="C18">
            <v>10000000</v>
          </cell>
          <cell r="D18">
            <v>125185772</v>
          </cell>
          <cell r="E18">
            <v>32224840</v>
          </cell>
          <cell r="F18">
            <v>92960932</v>
          </cell>
          <cell r="G18">
            <v>83500000</v>
          </cell>
          <cell r="H18">
            <v>0.11976047904191617</v>
          </cell>
          <cell r="I18">
            <v>11133045.748502994</v>
          </cell>
          <cell r="J18">
            <v>0</v>
          </cell>
          <cell r="K18">
            <v>10000000</v>
          </cell>
          <cell r="L18">
            <v>10000</v>
          </cell>
        </row>
        <row r="19">
          <cell r="B19" t="str">
            <v>鳥取中央有線放送株式会社
（旧株式会社ケーブルビジョン東ほうき）</v>
          </cell>
          <cell r="C19">
            <v>8000000</v>
          </cell>
          <cell r="D19">
            <v>573061675</v>
          </cell>
          <cell r="E19">
            <v>51851409</v>
          </cell>
          <cell r="F19">
            <v>521210266</v>
          </cell>
          <cell r="G19">
            <v>67400000</v>
          </cell>
          <cell r="H19">
            <v>0.11869436201780416</v>
          </cell>
          <cell r="I19">
            <v>61864720</v>
          </cell>
          <cell r="J19">
            <v>0</v>
          </cell>
          <cell r="K19">
            <v>8000000</v>
          </cell>
          <cell r="L19">
            <v>8000</v>
          </cell>
        </row>
        <row r="20">
          <cell r="B20" t="str">
            <v>鳥取中央有線放送株式会社
（東伯地区有線放送株式会社）</v>
          </cell>
          <cell r="C20">
            <v>4250000</v>
          </cell>
          <cell r="D20">
            <v>573061675</v>
          </cell>
          <cell r="E20">
            <v>51851409</v>
          </cell>
          <cell r="F20">
            <v>521210266</v>
          </cell>
          <cell r="G20">
            <v>67400000</v>
          </cell>
          <cell r="H20">
            <v>6.3056379821958455E-2</v>
          </cell>
          <cell r="I20">
            <v>32865632.5</v>
          </cell>
          <cell r="J20">
            <v>0</v>
          </cell>
          <cell r="K20">
            <v>4250000</v>
          </cell>
          <cell r="L20">
            <v>4250</v>
          </cell>
        </row>
        <row r="21">
          <cell r="B21" t="str">
            <v>智頭鉄道株式会社</v>
          </cell>
          <cell r="C21">
            <v>150000</v>
          </cell>
          <cell r="D21">
            <v>5571602674</v>
          </cell>
          <cell r="E21">
            <v>210269806</v>
          </cell>
          <cell r="F21">
            <v>5361332868</v>
          </cell>
          <cell r="G21">
            <v>450000000</v>
          </cell>
          <cell r="H21">
            <v>3.3333333333333332E-4</v>
          </cell>
          <cell r="I21">
            <v>1787110.956</v>
          </cell>
          <cell r="J21">
            <v>0</v>
          </cell>
          <cell r="K21">
            <v>150000</v>
          </cell>
          <cell r="L21">
            <v>150</v>
          </cell>
        </row>
        <row r="22">
          <cell r="B22" t="str">
            <v>鳥取県農業信用基金協会</v>
          </cell>
          <cell r="C22">
            <v>9290000</v>
          </cell>
          <cell r="D22">
            <v>66279284000</v>
          </cell>
          <cell r="E22">
            <v>61406583000</v>
          </cell>
          <cell r="F22">
            <v>4872701000</v>
          </cell>
          <cell r="G22">
            <v>2956320000</v>
          </cell>
          <cell r="H22">
            <v>3.1424203063267846E-3</v>
          </cell>
          <cell r="I22">
            <v>15312074.56905883</v>
          </cell>
          <cell r="J22">
            <v>0</v>
          </cell>
          <cell r="K22">
            <v>9290000</v>
          </cell>
          <cell r="L22">
            <v>9290</v>
          </cell>
        </row>
        <row r="23">
          <cell r="B23" t="str">
            <v>鳥取県中部森林組合</v>
          </cell>
          <cell r="C23">
            <v>4539000</v>
          </cell>
          <cell r="D23">
            <v>678532248</v>
          </cell>
          <cell r="E23">
            <v>138349615</v>
          </cell>
          <cell r="F23">
            <v>540182633</v>
          </cell>
          <cell r="G23">
            <v>155233000</v>
          </cell>
          <cell r="H23">
            <v>2.9239916770274363E-2</v>
          </cell>
          <cell r="I23">
            <v>15794895.229667662</v>
          </cell>
          <cell r="J23">
            <v>0</v>
          </cell>
          <cell r="K23">
            <v>4539000</v>
          </cell>
          <cell r="L23">
            <v>4539</v>
          </cell>
        </row>
        <row r="24">
          <cell r="B24" t="str">
            <v>鳥取県漁業信用基金協会</v>
          </cell>
          <cell r="C24">
            <v>550000</v>
          </cell>
          <cell r="D24">
            <v>297995926642</v>
          </cell>
          <cell r="E24">
            <v>229848076818</v>
          </cell>
          <cell r="F24">
            <v>68147849824</v>
          </cell>
          <cell r="G24">
            <v>46091250000</v>
          </cell>
          <cell r="H24">
            <v>1.1932850595286524E-5</v>
          </cell>
          <cell r="I24">
            <v>813198.11033981503</v>
          </cell>
          <cell r="J24">
            <v>0</v>
          </cell>
          <cell r="K24">
            <v>550000</v>
          </cell>
          <cell r="L24">
            <v>550</v>
          </cell>
        </row>
        <row r="25">
          <cell r="B25" t="str">
            <v>社団法人鳥取県畜産推進機構基金</v>
          </cell>
          <cell r="C25">
            <v>380000</v>
          </cell>
          <cell r="D25">
            <v>1035216455</v>
          </cell>
          <cell r="E25">
            <v>603452010</v>
          </cell>
          <cell r="F25">
            <v>431764445</v>
          </cell>
          <cell r="G25">
            <v>21756000</v>
          </cell>
          <cell r="H25">
            <v>1.746644603787461E-2</v>
          </cell>
          <cell r="I25">
            <v>7541390.3796653794</v>
          </cell>
          <cell r="J25">
            <v>0</v>
          </cell>
          <cell r="K25">
            <v>380000</v>
          </cell>
          <cell r="L25">
            <v>380</v>
          </cell>
        </row>
        <row r="26">
          <cell r="B26" t="str">
            <v>鳥取県信用保証協会</v>
          </cell>
          <cell r="C26">
            <v>9855000</v>
          </cell>
          <cell r="D26">
            <v>270802000000</v>
          </cell>
          <cell r="E26">
            <v>254806000000</v>
          </cell>
          <cell r="F26">
            <v>15996000000</v>
          </cell>
          <cell r="G26">
            <v>4536645000</v>
          </cell>
          <cell r="H26">
            <v>2.1723101543100684E-3</v>
          </cell>
          <cell r="I26">
            <v>34748273.228343852</v>
          </cell>
          <cell r="J26">
            <v>0</v>
          </cell>
          <cell r="K26">
            <v>9855000</v>
          </cell>
          <cell r="L26">
            <v>9855</v>
          </cell>
        </row>
        <row r="27">
          <cell r="B27" t="str">
            <v>公共財団法人鳥取県魚の豊かな川づくり基金</v>
          </cell>
          <cell r="C27">
            <v>4522000</v>
          </cell>
          <cell r="D27">
            <v>586016861</v>
          </cell>
          <cell r="E27">
            <v>3313439</v>
          </cell>
          <cell r="F27">
            <v>582703422</v>
          </cell>
          <cell r="G27">
            <v>581033392</v>
          </cell>
          <cell r="H27">
            <v>7.7826852333471395E-3</v>
          </cell>
          <cell r="I27">
            <v>4534997.3178202463</v>
          </cell>
          <cell r="J27">
            <v>0</v>
          </cell>
          <cell r="K27">
            <v>4522000</v>
          </cell>
          <cell r="L27">
            <v>4522</v>
          </cell>
        </row>
        <row r="28">
          <cell r="B28" t="str">
            <v>公共財団法人鳥取県林業担い手育成財団</v>
          </cell>
          <cell r="C28">
            <v>4454000</v>
          </cell>
          <cell r="D28">
            <v>727792045</v>
          </cell>
          <cell r="E28">
            <v>25665318</v>
          </cell>
          <cell r="F28">
            <v>702126727</v>
          </cell>
          <cell r="G28">
            <v>701143000</v>
          </cell>
          <cell r="H28">
            <v>6.3524844432590781E-3</v>
          </cell>
          <cell r="I28">
            <v>4460249.1104639135</v>
          </cell>
          <cell r="J28">
            <v>0</v>
          </cell>
          <cell r="K28">
            <v>4454000</v>
          </cell>
          <cell r="L28">
            <v>4454</v>
          </cell>
        </row>
        <row r="29">
          <cell r="B29" t="str">
            <v>公共財団法人鳥取県国際交流財団</v>
          </cell>
          <cell r="C29">
            <v>2799000</v>
          </cell>
          <cell r="D29">
            <v>1224642753</v>
          </cell>
          <cell r="E29">
            <v>25567775</v>
          </cell>
          <cell r="F29">
            <v>1199074978</v>
          </cell>
          <cell r="G29">
            <v>630868971</v>
          </cell>
          <cell r="H29">
            <v>4.4367374663605071E-3</v>
          </cell>
          <cell r="I29">
            <v>5319980.8798680007</v>
          </cell>
          <cell r="J29">
            <v>0</v>
          </cell>
          <cell r="K29">
            <v>2799000</v>
          </cell>
          <cell r="L29">
            <v>2799</v>
          </cell>
        </row>
        <row r="30">
          <cell r="B30" t="str">
            <v>公共財団法人鳥取県暴力追放センター</v>
          </cell>
          <cell r="C30">
            <v>2277000</v>
          </cell>
          <cell r="D30">
            <v>469744671</v>
          </cell>
          <cell r="E30">
            <v>653742</v>
          </cell>
          <cell r="F30">
            <v>469090929</v>
          </cell>
          <cell r="G30">
            <v>448984000</v>
          </cell>
          <cell r="H30">
            <v>5.0714502075797805E-3</v>
          </cell>
          <cell r="I30">
            <v>2378971.2892508423</v>
          </cell>
          <cell r="J30">
            <v>0</v>
          </cell>
          <cell r="K30">
            <v>2277000</v>
          </cell>
          <cell r="L30">
            <v>2277</v>
          </cell>
        </row>
        <row r="31">
          <cell r="B31" t="str">
            <v>公共財団法人ふるさと鳥取県定住機構</v>
          </cell>
          <cell r="C31">
            <v>790000</v>
          </cell>
          <cell r="D31">
            <v>964602517</v>
          </cell>
          <cell r="E31">
            <v>52637144</v>
          </cell>
          <cell r="F31">
            <v>911965373</v>
          </cell>
          <cell r="G31">
            <v>911914249</v>
          </cell>
          <cell r="H31">
            <v>8.6630952511851801E-4</v>
          </cell>
          <cell r="I31">
            <v>790044.28920816211</v>
          </cell>
          <cell r="J31">
            <v>0</v>
          </cell>
          <cell r="K31">
            <v>790000</v>
          </cell>
          <cell r="L31">
            <v>790</v>
          </cell>
        </row>
        <row r="32">
          <cell r="B32" t="str">
            <v>公共財団法人鳥取県臓器・アイバンク</v>
          </cell>
          <cell r="C32">
            <v>647000</v>
          </cell>
          <cell r="D32">
            <v>100933712</v>
          </cell>
          <cell r="E32">
            <v>3009640</v>
          </cell>
          <cell r="F32">
            <v>97924072</v>
          </cell>
          <cell r="G32">
            <v>76640000</v>
          </cell>
          <cell r="H32">
            <v>8.4420668058455117E-3</v>
          </cell>
          <cell r="I32">
            <v>826681.55772442592</v>
          </cell>
          <cell r="J32">
            <v>0</v>
          </cell>
          <cell r="K32">
            <v>647000</v>
          </cell>
          <cell r="L32">
            <v>647</v>
          </cell>
        </row>
        <row r="33">
          <cell r="B33" t="str">
            <v>社会福祉法人鳥取県社会福祉協議会</v>
          </cell>
          <cell r="C33">
            <v>580000</v>
          </cell>
          <cell r="D33">
            <v>2890514249</v>
          </cell>
          <cell r="E33">
            <v>274386177</v>
          </cell>
          <cell r="F33">
            <v>2616128072</v>
          </cell>
          <cell r="G33">
            <v>3000000</v>
          </cell>
          <cell r="H33">
            <v>0.19333333333333333</v>
          </cell>
          <cell r="I33">
            <v>505784760.58666664</v>
          </cell>
          <cell r="J33">
            <v>0</v>
          </cell>
          <cell r="K33">
            <v>580000</v>
          </cell>
          <cell r="L33">
            <v>580</v>
          </cell>
        </row>
        <row r="34">
          <cell r="B34" t="str">
            <v>公益財団法人鳥取県栽培漁業協会</v>
          </cell>
          <cell r="C34">
            <v>400000</v>
          </cell>
          <cell r="D34">
            <v>292823112</v>
          </cell>
          <cell r="E34">
            <v>1910528</v>
          </cell>
          <cell r="F34">
            <v>290912584</v>
          </cell>
          <cell r="G34">
            <v>253856000</v>
          </cell>
          <cell r="H34">
            <v>1.5756964578343628E-3</v>
          </cell>
          <cell r="I34">
            <v>458389.92814824154</v>
          </cell>
          <cell r="J34">
            <v>0</v>
          </cell>
          <cell r="K34">
            <v>400000</v>
          </cell>
          <cell r="L34">
            <v>400</v>
          </cell>
        </row>
        <row r="35">
          <cell r="B35" t="str">
            <v>公益財団法人鳥取県環境管理事業センター</v>
          </cell>
          <cell r="C35">
            <v>92000</v>
          </cell>
          <cell r="D35">
            <v>232732171</v>
          </cell>
          <cell r="E35">
            <v>201929896</v>
          </cell>
          <cell r="F35">
            <v>30802275</v>
          </cell>
          <cell r="G35">
            <v>20000000</v>
          </cell>
          <cell r="H35">
            <v>4.5999999999999999E-3</v>
          </cell>
          <cell r="I35">
            <v>141690.465</v>
          </cell>
          <cell r="J35">
            <v>0</v>
          </cell>
          <cell r="K35">
            <v>92000</v>
          </cell>
          <cell r="L35">
            <v>92</v>
          </cell>
        </row>
        <row r="36">
          <cell r="B36" t="str">
            <v>一般財団法人とっとり県民活動活性化センター</v>
          </cell>
          <cell r="C36">
            <v>39000</v>
          </cell>
          <cell r="D36">
            <v>13746695</v>
          </cell>
          <cell r="E36">
            <v>2603500</v>
          </cell>
          <cell r="F36">
            <v>11143195</v>
          </cell>
          <cell r="G36">
            <v>4500000</v>
          </cell>
          <cell r="H36">
            <v>8.6666666666666663E-3</v>
          </cell>
          <cell r="I36">
            <v>96574.356666666659</v>
          </cell>
          <cell r="J36">
            <v>0</v>
          </cell>
          <cell r="K36">
            <v>39000</v>
          </cell>
          <cell r="L36">
            <v>39</v>
          </cell>
        </row>
        <row r="37">
          <cell r="B37" t="str">
            <v>公益財団法人鳥取県建設技術センター</v>
          </cell>
          <cell r="C37">
            <v>16000</v>
          </cell>
          <cell r="D37">
            <v>726410946</v>
          </cell>
          <cell r="E37">
            <v>225404097</v>
          </cell>
          <cell r="F37">
            <v>501006849</v>
          </cell>
          <cell r="G37">
            <v>8900000</v>
          </cell>
          <cell r="H37">
            <v>1.7977528089887641E-3</v>
          </cell>
          <cell r="I37">
            <v>900686.47011235962</v>
          </cell>
          <cell r="J37">
            <v>0</v>
          </cell>
          <cell r="K37">
            <v>16000</v>
          </cell>
          <cell r="L37">
            <v>16</v>
          </cell>
        </row>
        <row r="38">
          <cell r="C38">
            <v>63630000</v>
          </cell>
          <cell r="D38">
            <v>651863830873</v>
          </cell>
          <cell r="E38">
            <v>547965740163</v>
          </cell>
          <cell r="F38">
            <v>103898090710</v>
          </cell>
          <cell r="G38">
            <v>58070343612</v>
          </cell>
          <cell r="I38">
            <v>707553366.97250807</v>
          </cell>
          <cell r="J38">
            <v>0</v>
          </cell>
          <cell r="K38">
            <v>63630000</v>
          </cell>
          <cell r="L38">
            <v>63630</v>
          </cell>
        </row>
      </sheetData>
      <sheetData sheetId="3"/>
      <sheetData sheetId="4">
        <row r="5">
          <cell r="C5" t="str">
            <v>財政調整基金</v>
          </cell>
          <cell r="D5">
            <v>1706884574</v>
          </cell>
          <cell r="E5">
            <v>49766387</v>
          </cell>
          <cell r="F5">
            <v>0</v>
          </cell>
          <cell r="G5">
            <v>0</v>
          </cell>
          <cell r="H5">
            <v>1756650961</v>
          </cell>
          <cell r="I5">
            <v>1756617</v>
          </cell>
        </row>
        <row r="6">
          <cell r="C6" t="str">
            <v>減債基金</v>
          </cell>
          <cell r="D6">
            <v>104679636</v>
          </cell>
          <cell r="E6">
            <v>0</v>
          </cell>
          <cell r="F6">
            <v>0</v>
          </cell>
          <cell r="G6">
            <v>0</v>
          </cell>
          <cell r="H6">
            <v>104679636</v>
          </cell>
          <cell r="I6">
            <v>104680</v>
          </cell>
        </row>
        <row r="7">
          <cell r="C7" t="str">
            <v>ふるさと農村活性化基金</v>
          </cell>
          <cell r="D7">
            <v>17553930</v>
          </cell>
          <cell r="E7">
            <v>0</v>
          </cell>
          <cell r="F7">
            <v>0</v>
          </cell>
          <cell r="G7">
            <v>0</v>
          </cell>
          <cell r="H7">
            <v>17553930</v>
          </cell>
          <cell r="I7">
            <v>17554</v>
          </cell>
        </row>
        <row r="8">
          <cell r="C8" t="str">
            <v>集落排水事業推進基金</v>
          </cell>
          <cell r="D8">
            <v>5209935</v>
          </cell>
          <cell r="E8">
            <v>0</v>
          </cell>
          <cell r="F8">
            <v>0</v>
          </cell>
          <cell r="G8">
            <v>0</v>
          </cell>
          <cell r="H8">
            <v>5209935</v>
          </cell>
          <cell r="I8">
            <v>5211</v>
          </cell>
        </row>
        <row r="9">
          <cell r="C9" t="str">
            <v>森林整備促進基金</v>
          </cell>
          <cell r="D9">
            <v>6643274</v>
          </cell>
          <cell r="E9">
            <v>0</v>
          </cell>
          <cell r="F9">
            <v>0</v>
          </cell>
          <cell r="G9">
            <v>0</v>
          </cell>
          <cell r="H9">
            <v>6643274</v>
          </cell>
          <cell r="I9">
            <v>6643</v>
          </cell>
        </row>
        <row r="10">
          <cell r="C10" t="str">
            <v>砂丘地域振興基金</v>
          </cell>
          <cell r="D10">
            <v>56606072</v>
          </cell>
          <cell r="E10">
            <v>0</v>
          </cell>
          <cell r="F10">
            <v>0</v>
          </cell>
          <cell r="G10">
            <v>0</v>
          </cell>
          <cell r="H10">
            <v>56606072</v>
          </cell>
          <cell r="I10">
            <v>56606</v>
          </cell>
        </row>
        <row r="11">
          <cell r="C11" t="str">
            <v>浄化槽設置事業推進基金</v>
          </cell>
          <cell r="D11">
            <v>1459118</v>
          </cell>
          <cell r="E11">
            <v>0</v>
          </cell>
          <cell r="F11">
            <v>0</v>
          </cell>
          <cell r="G11">
            <v>0</v>
          </cell>
          <cell r="H11">
            <v>1459118</v>
          </cell>
          <cell r="I11">
            <v>1459</v>
          </cell>
        </row>
        <row r="12">
          <cell r="C12" t="str">
            <v>まちづくり振興基金</v>
          </cell>
          <cell r="D12">
            <v>542759000</v>
          </cell>
          <cell r="E12">
            <v>597363085</v>
          </cell>
          <cell r="F12">
            <v>0</v>
          </cell>
          <cell r="G12">
            <v>0</v>
          </cell>
          <cell r="H12">
            <v>1140122085</v>
          </cell>
          <cell r="I12">
            <v>1140000</v>
          </cell>
        </row>
        <row r="13">
          <cell r="C13" t="str">
            <v>ふるさと北栄基金</v>
          </cell>
          <cell r="D13">
            <v>347564450</v>
          </cell>
          <cell r="E13">
            <v>0</v>
          </cell>
          <cell r="F13">
            <v>0</v>
          </cell>
          <cell r="G13">
            <v>0</v>
          </cell>
          <cell r="H13">
            <v>347564450</v>
          </cell>
          <cell r="I13">
            <v>347564</v>
          </cell>
        </row>
        <row r="14">
          <cell r="C14" t="str">
            <v>音田教育振興基金</v>
          </cell>
          <cell r="D14">
            <v>5123218</v>
          </cell>
          <cell r="E14">
            <v>0</v>
          </cell>
          <cell r="F14">
            <v>0</v>
          </cell>
          <cell r="G14">
            <v>0</v>
          </cell>
          <cell r="H14">
            <v>5123218</v>
          </cell>
          <cell r="I14">
            <v>5123</v>
          </cell>
        </row>
        <row r="15">
          <cell r="C15" t="str">
            <v>風のまちづくり基金</v>
          </cell>
          <cell r="D15">
            <v>50000000</v>
          </cell>
          <cell r="E15">
            <v>0</v>
          </cell>
          <cell r="F15">
            <v>0</v>
          </cell>
          <cell r="G15">
            <v>0</v>
          </cell>
          <cell r="H15">
            <v>50000000</v>
          </cell>
          <cell r="I15">
            <v>50000</v>
          </cell>
        </row>
        <row r="16">
          <cell r="C16" t="str">
            <v>新型コロナウイルス感染症対策利子補助事業基金</v>
          </cell>
          <cell r="D16">
            <v>47710816</v>
          </cell>
          <cell r="E16">
            <v>0</v>
          </cell>
          <cell r="F16">
            <v>0</v>
          </cell>
          <cell r="G16">
            <v>0</v>
          </cell>
          <cell r="H16">
            <v>47710816</v>
          </cell>
          <cell r="I16">
            <v>47711</v>
          </cell>
        </row>
        <row r="17">
          <cell r="D17">
            <v>2892194023</v>
          </cell>
          <cell r="E17">
            <v>647129472</v>
          </cell>
          <cell r="F17">
            <v>0</v>
          </cell>
          <cell r="G17">
            <v>0</v>
          </cell>
          <cell r="H17">
            <v>3539323495</v>
          </cell>
          <cell r="I17">
            <v>3539168</v>
          </cell>
        </row>
      </sheetData>
      <sheetData sheetId="5"/>
      <sheetData sheetId="6">
        <row r="5">
          <cell r="B5" t="str">
            <v>　災害援護資金貸付金</v>
          </cell>
          <cell r="C5">
            <v>3997623</v>
          </cell>
          <cell r="D5">
            <v>0</v>
          </cell>
          <cell r="E5">
            <v>927591</v>
          </cell>
          <cell r="F5">
            <v>0</v>
          </cell>
          <cell r="G5">
            <v>4925214</v>
          </cell>
        </row>
        <row r="6">
          <cell r="B6" t="str">
            <v>　地域総合整備資金貸付金</v>
          </cell>
          <cell r="C6">
            <v>363784000</v>
          </cell>
          <cell r="D6">
            <v>0</v>
          </cell>
          <cell r="E6">
            <v>2592000</v>
          </cell>
          <cell r="F6">
            <v>0</v>
          </cell>
          <cell r="G6">
            <v>366376000</v>
          </cell>
        </row>
        <row r="7">
          <cell r="C7">
            <v>367781623</v>
          </cell>
          <cell r="D7">
            <v>0</v>
          </cell>
          <cell r="E7">
            <v>3519591</v>
          </cell>
          <cell r="F7">
            <v>0</v>
          </cell>
          <cell r="G7">
            <v>371301214</v>
          </cell>
        </row>
      </sheetData>
      <sheetData sheetId="7"/>
      <sheetData sheetId="8">
        <row r="5">
          <cell r="C5" t="str">
            <v>その他の貸付金</v>
          </cell>
        </row>
        <row r="6">
          <cell r="C6" t="str">
            <v>　住宅新築資金貸付金（元金）</v>
          </cell>
          <cell r="D6">
            <v>16048232</v>
          </cell>
          <cell r="E6">
            <v>990672</v>
          </cell>
          <cell r="G6" t="str">
            <v>　住宅新築資金貸付金（元金）</v>
          </cell>
          <cell r="H6">
            <v>0</v>
          </cell>
          <cell r="I6">
            <v>0</v>
          </cell>
        </row>
        <row r="7">
          <cell r="D7">
            <v>16048232</v>
          </cell>
          <cell r="E7">
            <v>990672</v>
          </cell>
          <cell r="H7">
            <v>0</v>
          </cell>
          <cell r="I7">
            <v>0</v>
          </cell>
        </row>
        <row r="10">
          <cell r="C10" t="str">
            <v>　町民税</v>
          </cell>
          <cell r="D10">
            <v>1147116</v>
          </cell>
          <cell r="E10">
            <v>47030</v>
          </cell>
          <cell r="H10">
            <v>1136581</v>
          </cell>
          <cell r="I10">
            <v>46598</v>
          </cell>
        </row>
        <row r="11">
          <cell r="C11" t="str">
            <v>　固定資産税</v>
          </cell>
          <cell r="D11">
            <v>2651074</v>
          </cell>
          <cell r="E11">
            <v>349764</v>
          </cell>
          <cell r="H11">
            <v>1284188</v>
          </cell>
          <cell r="I11">
            <v>169427</v>
          </cell>
        </row>
        <row r="12">
          <cell r="C12" t="str">
            <v>　軽自動車税</v>
          </cell>
          <cell r="D12">
            <v>63700</v>
          </cell>
          <cell r="E12">
            <v>9094</v>
          </cell>
          <cell r="H12">
            <v>59500</v>
          </cell>
          <cell r="I12">
            <v>8494</v>
          </cell>
        </row>
        <row r="14">
          <cell r="C14" t="str">
            <v>　使用料</v>
          </cell>
          <cell r="D14">
            <v>77300</v>
          </cell>
          <cell r="E14">
            <v>10082</v>
          </cell>
          <cell r="H14">
            <v>0</v>
          </cell>
          <cell r="I14">
            <v>0</v>
          </cell>
        </row>
        <row r="15">
          <cell r="C15" t="str">
            <v>　雑入</v>
          </cell>
          <cell r="D15">
            <v>1232504</v>
          </cell>
          <cell r="E15">
            <v>148722</v>
          </cell>
          <cell r="H15">
            <v>721938</v>
          </cell>
          <cell r="I15">
            <v>87114</v>
          </cell>
        </row>
        <row r="16">
          <cell r="C16" t="str">
            <v>　住宅新築資金貸付金（利息）</v>
          </cell>
          <cell r="D16">
            <v>1570312</v>
          </cell>
          <cell r="E16">
            <v>82863</v>
          </cell>
          <cell r="H16">
            <v>0</v>
          </cell>
          <cell r="I16">
            <v>0</v>
          </cell>
        </row>
        <row r="17">
          <cell r="D17">
            <v>6742006</v>
          </cell>
          <cell r="E17">
            <v>647555</v>
          </cell>
          <cell r="H17">
            <v>3202207</v>
          </cell>
          <cell r="I17">
            <v>311633</v>
          </cell>
        </row>
        <row r="18">
          <cell r="D18">
            <v>22790238</v>
          </cell>
          <cell r="E18">
            <v>1638227</v>
          </cell>
          <cell r="H18">
            <v>3202207</v>
          </cell>
          <cell r="I18">
            <v>311633</v>
          </cell>
        </row>
      </sheetData>
      <sheetData sheetId="9"/>
      <sheetData sheetId="10">
        <row r="7">
          <cell r="C7">
            <v>580761106</v>
          </cell>
          <cell r="D7">
            <v>15172130</v>
          </cell>
          <cell r="E7">
            <v>22745990</v>
          </cell>
          <cell r="F7">
            <v>495615116</v>
          </cell>
          <cell r="G7">
            <v>46100000</v>
          </cell>
          <cell r="H7">
            <v>16300000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>
            <v>550100000</v>
          </cell>
          <cell r="D8">
            <v>0</v>
          </cell>
          <cell r="E8">
            <v>0</v>
          </cell>
          <cell r="F8">
            <v>0</v>
          </cell>
          <cell r="G8">
            <v>434800000</v>
          </cell>
          <cell r="H8">
            <v>115300000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137730732</v>
          </cell>
          <cell r="D9">
            <v>23626190</v>
          </cell>
          <cell r="E9">
            <v>137730732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186910317</v>
          </cell>
          <cell r="D10">
            <v>30347608</v>
          </cell>
          <cell r="E10">
            <v>103763231</v>
          </cell>
          <cell r="F10">
            <v>0</v>
          </cell>
          <cell r="G10">
            <v>22947086</v>
          </cell>
          <cell r="H10">
            <v>60200000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3053038026</v>
          </cell>
          <cell r="D11">
            <v>304850564</v>
          </cell>
          <cell r="E11">
            <v>1988960</v>
          </cell>
          <cell r="F11">
            <v>200461054</v>
          </cell>
          <cell r="G11">
            <v>2542725000</v>
          </cell>
          <cell r="H11">
            <v>226888000</v>
          </cell>
          <cell r="I11">
            <v>0</v>
          </cell>
          <cell r="J11">
            <v>0</v>
          </cell>
          <cell r="K11">
            <v>0</v>
          </cell>
          <cell r="L11">
            <v>80975012</v>
          </cell>
        </row>
        <row r="12">
          <cell r="C12">
            <v>7021467</v>
          </cell>
          <cell r="D12">
            <v>1376981</v>
          </cell>
          <cell r="E12">
            <v>7021467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C14">
            <v>2921398706</v>
          </cell>
          <cell r="D14">
            <v>309546982</v>
          </cell>
          <cell r="E14">
            <v>1210446660</v>
          </cell>
          <cell r="F14">
            <v>1227620075</v>
          </cell>
          <cell r="G14">
            <v>182221576</v>
          </cell>
          <cell r="H14">
            <v>301110395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>
            <v>27004857</v>
          </cell>
          <cell r="D15">
            <v>4531383</v>
          </cell>
          <cell r="E15">
            <v>27004857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7463965211</v>
          </cell>
          <cell r="D18">
            <v>689451838</v>
          </cell>
          <cell r="E18">
            <v>1510701897</v>
          </cell>
          <cell r="F18">
            <v>1923696245</v>
          </cell>
          <cell r="G18">
            <v>3228793662</v>
          </cell>
          <cell r="H18">
            <v>719798395</v>
          </cell>
          <cell r="I18">
            <v>0</v>
          </cell>
          <cell r="J18">
            <v>0</v>
          </cell>
          <cell r="K18">
            <v>0</v>
          </cell>
          <cell r="L18">
            <v>80975012</v>
          </cell>
        </row>
      </sheetData>
      <sheetData sheetId="11"/>
      <sheetData sheetId="12">
        <row r="5">
          <cell r="C5">
            <v>7463965211</v>
          </cell>
          <cell r="D5">
            <v>6671982514</v>
          </cell>
          <cell r="E5">
            <v>778581950</v>
          </cell>
          <cell r="F5">
            <v>13400747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str">
            <v>-</v>
          </cell>
        </row>
        <row r="13">
          <cell r="C13">
            <v>7463965211</v>
          </cell>
          <cell r="D13">
            <v>689451838</v>
          </cell>
          <cell r="E13">
            <v>686697942</v>
          </cell>
          <cell r="F13">
            <v>638249480</v>
          </cell>
          <cell r="G13">
            <v>619254680</v>
          </cell>
          <cell r="H13">
            <v>600229544</v>
          </cell>
          <cell r="I13">
            <v>2321051087</v>
          </cell>
          <cell r="J13">
            <v>1214356894</v>
          </cell>
          <cell r="K13">
            <v>453806309</v>
          </cell>
          <cell r="L13">
            <v>182767437</v>
          </cell>
          <cell r="M13">
            <v>58100000</v>
          </cell>
        </row>
        <row r="19">
          <cell r="C19">
            <v>0</v>
          </cell>
        </row>
      </sheetData>
      <sheetData sheetId="13"/>
      <sheetData sheetId="14">
        <row r="5">
          <cell r="C5">
            <v>130276471</v>
          </cell>
          <cell r="D5">
            <v>115113277</v>
          </cell>
          <cell r="E5">
            <v>130276471</v>
          </cell>
          <cell r="F5">
            <v>0</v>
          </cell>
          <cell r="G5">
            <v>115113277</v>
          </cell>
        </row>
        <row r="6">
          <cell r="C6">
            <v>774023841</v>
          </cell>
          <cell r="D6">
            <v>24413417</v>
          </cell>
          <cell r="E6">
            <v>0</v>
          </cell>
          <cell r="F6">
            <v>0</v>
          </cell>
          <cell r="G6">
            <v>798437258</v>
          </cell>
        </row>
        <row r="7">
          <cell r="C7">
            <v>904300312</v>
          </cell>
          <cell r="D7">
            <v>139526694</v>
          </cell>
          <cell r="E7">
            <v>130276471</v>
          </cell>
          <cell r="F7">
            <v>0</v>
          </cell>
          <cell r="G7">
            <v>913550535</v>
          </cell>
        </row>
      </sheetData>
      <sheetData sheetId="15"/>
      <sheetData sheetId="16">
        <row r="5">
          <cell r="D5" t="str">
            <v>創エネ補助金</v>
          </cell>
          <cell r="E5" t="str">
            <v>支給対象者</v>
          </cell>
          <cell r="F5">
            <v>9967000</v>
          </cell>
          <cell r="G5" t="str">
            <v>総務</v>
          </cell>
        </row>
        <row r="6">
          <cell r="D6" t="str">
            <v>北栄町特定空家等除却事業費補助金</v>
          </cell>
          <cell r="E6" t="str">
            <v>支給対象者</v>
          </cell>
          <cell r="F6">
            <v>9189000</v>
          </cell>
          <cell r="G6" t="str">
            <v>消防</v>
          </cell>
        </row>
        <row r="7">
          <cell r="D7" t="str">
            <v>消火栓工事負担金</v>
          </cell>
          <cell r="E7" t="str">
            <v>北栄町水道事業</v>
          </cell>
          <cell r="F7">
            <v>6985045</v>
          </cell>
          <cell r="G7" t="str">
            <v>消防</v>
          </cell>
        </row>
        <row r="8">
          <cell r="D8" t="str">
            <v>住宅省エネ改修補助金</v>
          </cell>
          <cell r="E8" t="str">
            <v>支給対象者</v>
          </cell>
          <cell r="F8">
            <v>2418000</v>
          </cell>
          <cell r="G8" t="str">
            <v>総務</v>
          </cell>
        </row>
        <row r="9">
          <cell r="D9" t="str">
            <v>農業水路等長寿命化・防災減災事業補助金</v>
          </cell>
          <cell r="E9" t="str">
            <v>北条砂丘土地改良区　他</v>
          </cell>
          <cell r="F9">
            <v>2184490</v>
          </cell>
          <cell r="G9" t="str">
            <v>産業振興</v>
          </cell>
        </row>
        <row r="10">
          <cell r="D10" t="str">
            <v>その他</v>
          </cell>
          <cell r="E10" t="str">
            <v>-</v>
          </cell>
          <cell r="F10">
            <v>1979000</v>
          </cell>
          <cell r="G10" t="str">
            <v>-</v>
          </cell>
        </row>
        <row r="11">
          <cell r="F11">
            <v>32722535</v>
          </cell>
        </row>
        <row r="12">
          <cell r="D12" t="str">
            <v>ふるさと広域負担金</v>
          </cell>
          <cell r="E12" t="str">
            <v>鳥取中部ふるさと広域連合</v>
          </cell>
          <cell r="F12">
            <v>323791947</v>
          </cell>
          <cell r="G12" t="str">
            <v>総務</v>
          </cell>
        </row>
        <row r="13">
          <cell r="D13" t="str">
            <v>鳥取県後期高齢者医療広域連合負担金</v>
          </cell>
          <cell r="E13" t="str">
            <v>鳥取県後期高齢者医療広域連合</v>
          </cell>
          <cell r="F13">
            <v>189138566</v>
          </cell>
          <cell r="G13" t="str">
            <v>福祉</v>
          </cell>
        </row>
        <row r="14">
          <cell r="D14" t="str">
            <v>産地生産基盤パワーアップ事業費補助金</v>
          </cell>
          <cell r="E14" t="str">
            <v>鳥取中央農業協同組合</v>
          </cell>
          <cell r="F14">
            <v>129515568</v>
          </cell>
          <cell r="G14" t="str">
            <v>産業振興</v>
          </cell>
        </row>
        <row r="15">
          <cell r="D15" t="str">
            <v>鳥取県町村総合事務組合負担金</v>
          </cell>
          <cell r="E15" t="str">
            <v>鳥取県町村総合事務組合</v>
          </cell>
          <cell r="F15">
            <v>120650935</v>
          </cell>
          <cell r="G15" t="str">
            <v>総務</v>
          </cell>
        </row>
        <row r="16">
          <cell r="D16" t="str">
            <v>鳥取型低コストハウス施設園芸等推進事業費補助金</v>
          </cell>
          <cell r="E16" t="str">
            <v>鳥取中央農業協同組合</v>
          </cell>
          <cell r="F16">
            <v>103079013</v>
          </cell>
          <cell r="G16" t="str">
            <v>産業振興</v>
          </cell>
        </row>
        <row r="17">
          <cell r="D17" t="str">
            <v>その他</v>
          </cell>
          <cell r="E17" t="str">
            <v>-</v>
          </cell>
          <cell r="F17">
            <v>567745063</v>
          </cell>
          <cell r="G17" t="str">
            <v>-</v>
          </cell>
        </row>
        <row r="18">
          <cell r="F18">
            <v>1433921092</v>
          </cell>
        </row>
        <row r="19">
          <cell r="F19">
            <v>1466643627</v>
          </cell>
        </row>
      </sheetData>
      <sheetData sheetId="17"/>
      <sheetData sheetId="18">
        <row r="5">
          <cell r="D5" t="str">
            <v>町税</v>
          </cell>
          <cell r="F5">
            <v>1399766571</v>
          </cell>
        </row>
        <row r="6">
          <cell r="D6" t="str">
            <v>地方譲与税</v>
          </cell>
          <cell r="F6">
            <v>91735000</v>
          </cell>
        </row>
        <row r="7">
          <cell r="D7" t="str">
            <v>利子割交付金</v>
          </cell>
          <cell r="F7">
            <v>1431000</v>
          </cell>
        </row>
        <row r="8">
          <cell r="D8" t="str">
            <v>配当割交付金</v>
          </cell>
          <cell r="F8">
            <v>8650000</v>
          </cell>
        </row>
        <row r="9">
          <cell r="D9" t="str">
            <v>株式等譲渡所得割交付金</v>
          </cell>
          <cell r="F9">
            <v>9024000</v>
          </cell>
        </row>
        <row r="10">
          <cell r="D10" t="str">
            <v>法人事業税交付金</v>
          </cell>
          <cell r="F10">
            <v>12136000</v>
          </cell>
        </row>
        <row r="11">
          <cell r="D11" t="str">
            <v>地方消費税交付金</v>
          </cell>
          <cell r="F11">
            <v>318156000</v>
          </cell>
        </row>
        <row r="12">
          <cell r="D12" t="str">
            <v>自動車税環境性能割交付金</v>
          </cell>
          <cell r="F12">
            <v>7325059</v>
          </cell>
        </row>
        <row r="13">
          <cell r="D13" t="str">
            <v>地方特例交付金</v>
          </cell>
          <cell r="F13">
            <v>31805000</v>
          </cell>
        </row>
        <row r="14">
          <cell r="D14" t="str">
            <v>地方交付税</v>
          </cell>
          <cell r="F14">
            <v>3977293000</v>
          </cell>
        </row>
        <row r="15">
          <cell r="D15" t="str">
            <v>交通安全対策特別交付金</v>
          </cell>
          <cell r="F15">
            <v>1975000</v>
          </cell>
        </row>
        <row r="16">
          <cell r="D16" t="str">
            <v>分担金及び負担金</v>
          </cell>
          <cell r="F16">
            <v>32444130</v>
          </cell>
        </row>
        <row r="17">
          <cell r="D17" t="str">
            <v>寄附金</v>
          </cell>
          <cell r="F17">
            <v>753382428</v>
          </cell>
        </row>
        <row r="18">
          <cell r="D18" t="str">
            <v>繰入金</v>
          </cell>
          <cell r="F18">
            <v>53824217</v>
          </cell>
        </row>
        <row r="19">
          <cell r="F19">
            <v>6698947405</v>
          </cell>
        </row>
        <row r="20">
          <cell r="F20">
            <v>217840000</v>
          </cell>
        </row>
        <row r="21">
          <cell r="F21">
            <v>5352000</v>
          </cell>
        </row>
        <row r="22">
          <cell r="F22">
            <v>223192000</v>
          </cell>
        </row>
        <row r="23">
          <cell r="F23">
            <v>1502325659</v>
          </cell>
        </row>
        <row r="24">
          <cell r="F24">
            <v>943721179</v>
          </cell>
        </row>
        <row r="25">
          <cell r="F25">
            <v>2446046838</v>
          </cell>
        </row>
        <row r="26">
          <cell r="F26">
            <v>2669238838</v>
          </cell>
        </row>
        <row r="27">
          <cell r="F27">
            <v>9368186243</v>
          </cell>
        </row>
        <row r="28">
          <cell r="F28">
            <v>6698947405</v>
          </cell>
        </row>
        <row r="29">
          <cell r="F29">
            <v>2669238838</v>
          </cell>
        </row>
      </sheetData>
      <sheetData sheetId="19"/>
      <sheetData sheetId="20">
        <row r="5">
          <cell r="D5">
            <v>8736799453</v>
          </cell>
          <cell r="E5">
            <v>2446046838</v>
          </cell>
          <cell r="F5">
            <v>370878000</v>
          </cell>
          <cell r="G5">
            <v>4812900625</v>
          </cell>
          <cell r="H5">
            <v>1106973990</v>
          </cell>
        </row>
        <row r="6">
          <cell r="D6">
            <v>893263853</v>
          </cell>
          <cell r="E6">
            <v>223192000</v>
          </cell>
          <cell r="F6">
            <v>501852000</v>
          </cell>
          <cell r="G6">
            <v>168219853</v>
          </cell>
          <cell r="H6">
            <v>0</v>
          </cell>
        </row>
        <row r="7">
          <cell r="D7">
            <v>1189492073</v>
          </cell>
          <cell r="E7">
            <v>0</v>
          </cell>
          <cell r="F7">
            <v>0</v>
          </cell>
          <cell r="G7">
            <v>1089069005</v>
          </cell>
          <cell r="H7">
            <v>100423068</v>
          </cell>
        </row>
        <row r="8">
          <cell r="D8">
            <v>-5623540</v>
          </cell>
          <cell r="E8">
            <v>0</v>
          </cell>
          <cell r="F8">
            <v>0</v>
          </cell>
          <cell r="G8">
            <v>0</v>
          </cell>
          <cell r="H8">
            <v>-5623540</v>
          </cell>
        </row>
        <row r="9">
          <cell r="D9">
            <v>10813931839</v>
          </cell>
          <cell r="E9">
            <v>2669238838</v>
          </cell>
          <cell r="F9">
            <v>872730000</v>
          </cell>
          <cell r="G9">
            <v>6070189483</v>
          </cell>
          <cell r="H9">
            <v>1201773518</v>
          </cell>
        </row>
      </sheetData>
      <sheetData sheetId="21"/>
      <sheetData sheetId="22">
        <row r="5">
          <cell r="C5">
            <v>0</v>
          </cell>
        </row>
        <row r="6">
          <cell r="C6">
            <v>538690527</v>
          </cell>
        </row>
        <row r="7">
          <cell r="C7">
            <v>0</v>
          </cell>
        </row>
        <row r="8">
          <cell r="C8">
            <v>538690527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9"/>
  <sheetViews>
    <sheetView showGridLines="0" tabSelected="1" view="pageBreakPreview" zoomScaleNormal="100" zoomScaleSheetLayoutView="100" workbookViewId="0">
      <selection activeCell="G40" sqref="G40"/>
    </sheetView>
  </sheetViews>
  <sheetFormatPr defaultColWidth="9" defaultRowHeight="18" customHeight="1" x14ac:dyDescent="0.15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 x14ac:dyDescent="0.15">
      <c r="H1" s="26"/>
      <c r="P1" s="27" t="s">
        <v>8</v>
      </c>
    </row>
    <row r="2" spans="1:16" ht="21.95" customHeight="1" x14ac:dyDescent="0.15">
      <c r="A2" s="28"/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 x14ac:dyDescent="0.15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 x14ac:dyDescent="0.2">
      <c r="P4" s="32" t="s">
        <v>9</v>
      </c>
    </row>
    <row r="5" spans="1:16" s="33" customFormat="1" ht="15.95" customHeight="1" thickBot="1" x14ac:dyDescent="0.2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 x14ac:dyDescent="0.15">
      <c r="B6" s="41" t="s">
        <v>17</v>
      </c>
      <c r="C6" s="42"/>
      <c r="D6" s="43"/>
      <c r="E6" s="42"/>
      <c r="F6" s="42"/>
      <c r="G6" s="42"/>
      <c r="H6" s="52" t="s">
        <v>18</v>
      </c>
      <c r="I6" s="39" t="s">
        <v>19</v>
      </c>
      <c r="J6" s="39"/>
      <c r="K6" s="39"/>
      <c r="L6" s="39"/>
      <c r="M6" s="39"/>
      <c r="N6" s="39"/>
      <c r="O6" s="39"/>
      <c r="P6" s="52" t="s">
        <v>18</v>
      </c>
    </row>
    <row r="7" spans="1:16" s="37" customFormat="1" ht="13.35" customHeight="1" x14ac:dyDescent="0.15">
      <c r="B7" s="41"/>
      <c r="C7" s="42" t="s">
        <v>20</v>
      </c>
      <c r="D7" s="43"/>
      <c r="E7" s="42"/>
      <c r="F7" s="42"/>
      <c r="G7" s="42"/>
      <c r="H7" s="52">
        <v>20919054</v>
      </c>
      <c r="I7" s="39"/>
      <c r="J7" s="39" t="s">
        <v>21</v>
      </c>
      <c r="K7" s="39"/>
      <c r="L7" s="39"/>
      <c r="M7" s="39"/>
      <c r="N7" s="39"/>
      <c r="O7" s="39"/>
      <c r="P7" s="52">
        <v>7572951</v>
      </c>
    </row>
    <row r="8" spans="1:16" s="37" customFormat="1" ht="13.35" customHeight="1" x14ac:dyDescent="0.15">
      <c r="B8" s="41"/>
      <c r="C8" s="42"/>
      <c r="D8" s="43" t="s">
        <v>22</v>
      </c>
      <c r="E8" s="42"/>
      <c r="F8" s="42"/>
      <c r="G8" s="42"/>
      <c r="H8" s="52">
        <v>17607510</v>
      </c>
      <c r="I8" s="39"/>
      <c r="J8" s="39"/>
      <c r="K8" s="39" t="s">
        <v>23</v>
      </c>
      <c r="L8" s="39"/>
      <c r="M8" s="39"/>
      <c r="N8" s="39"/>
      <c r="O8" s="39"/>
      <c r="P8" s="52">
        <v>6774513</v>
      </c>
    </row>
    <row r="9" spans="1:16" s="37" customFormat="1" ht="13.35" customHeight="1" x14ac:dyDescent="0.15">
      <c r="B9" s="41"/>
      <c r="C9" s="42"/>
      <c r="D9" s="43"/>
      <c r="E9" s="42" t="s">
        <v>24</v>
      </c>
      <c r="F9" s="42"/>
      <c r="G9" s="42"/>
      <c r="H9" s="52">
        <v>9112880</v>
      </c>
      <c r="I9" s="39"/>
      <c r="J9" s="39"/>
      <c r="K9" s="39" t="s">
        <v>25</v>
      </c>
      <c r="L9" s="39"/>
      <c r="M9" s="39"/>
      <c r="N9" s="39"/>
      <c r="O9" s="39"/>
      <c r="P9" s="52" t="str">
        <f>"- "</f>
        <v xml:space="preserve">- </v>
      </c>
    </row>
    <row r="10" spans="1:16" s="37" customFormat="1" ht="13.35" customHeight="1" x14ac:dyDescent="0.15">
      <c r="B10" s="41"/>
      <c r="C10" s="42"/>
      <c r="D10" s="43"/>
      <c r="E10" s="42"/>
      <c r="F10" s="42" t="s">
        <v>26</v>
      </c>
      <c r="G10" s="42"/>
      <c r="H10" s="52">
        <v>1988779</v>
      </c>
      <c r="I10" s="39"/>
      <c r="J10" s="39"/>
      <c r="K10" s="39" t="s">
        <v>27</v>
      </c>
      <c r="L10" s="39"/>
      <c r="M10" s="39"/>
      <c r="N10" s="39"/>
      <c r="O10" s="39"/>
      <c r="P10" s="52">
        <v>798437</v>
      </c>
    </row>
    <row r="11" spans="1:16" s="37" customFormat="1" ht="13.35" customHeight="1" x14ac:dyDescent="0.15">
      <c r="B11" s="41"/>
      <c r="C11" s="42"/>
      <c r="D11" s="43"/>
      <c r="E11" s="42"/>
      <c r="F11" s="42" t="s">
        <v>28</v>
      </c>
      <c r="G11" s="42"/>
      <c r="H11" s="52" t="str">
        <f>"- "</f>
        <v xml:space="preserve">- </v>
      </c>
      <c r="I11" s="39"/>
      <c r="J11" s="39"/>
      <c r="K11" s="39" t="s">
        <v>29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 x14ac:dyDescent="0.15">
      <c r="B12" s="41"/>
      <c r="C12" s="42"/>
      <c r="D12" s="43"/>
      <c r="E12" s="42"/>
      <c r="F12" s="42" t="s">
        <v>30</v>
      </c>
      <c r="G12" s="42"/>
      <c r="H12" s="52">
        <v>17862749</v>
      </c>
      <c r="I12" s="39"/>
      <c r="J12" s="39"/>
      <c r="K12" s="39" t="s">
        <v>15</v>
      </c>
      <c r="L12" s="39"/>
      <c r="M12" s="39"/>
      <c r="N12" s="39"/>
      <c r="O12" s="39"/>
      <c r="P12" s="52" t="str">
        <f>"- "</f>
        <v xml:space="preserve">- </v>
      </c>
    </row>
    <row r="13" spans="1:16" s="37" customFormat="1" ht="13.35" customHeight="1" x14ac:dyDescent="0.15">
      <c r="B13" s="41"/>
      <c r="C13" s="42"/>
      <c r="D13" s="43"/>
      <c r="E13" s="42"/>
      <c r="F13" s="42" t="s">
        <v>31</v>
      </c>
      <c r="G13" s="42"/>
      <c r="H13" s="52">
        <v>-11401608</v>
      </c>
      <c r="I13" s="39"/>
      <c r="J13" s="39" t="s">
        <v>32</v>
      </c>
      <c r="K13" s="39"/>
      <c r="L13" s="39"/>
      <c r="M13" s="39"/>
      <c r="N13" s="39"/>
      <c r="O13" s="39"/>
      <c r="P13" s="52">
        <v>846072</v>
      </c>
    </row>
    <row r="14" spans="1:16" s="37" customFormat="1" ht="13.35" customHeight="1" x14ac:dyDescent="0.15">
      <c r="B14" s="41"/>
      <c r="C14" s="42"/>
      <c r="D14" s="43"/>
      <c r="E14" s="42"/>
      <c r="F14" s="42" t="s">
        <v>33</v>
      </c>
      <c r="G14" s="42"/>
      <c r="H14" s="52">
        <v>751929</v>
      </c>
      <c r="I14" s="39"/>
      <c r="J14" s="39"/>
      <c r="K14" s="39" t="s">
        <v>34</v>
      </c>
      <c r="L14" s="39"/>
      <c r="M14" s="39"/>
      <c r="N14" s="39"/>
      <c r="O14" s="39"/>
      <c r="P14" s="52">
        <v>689452</v>
      </c>
    </row>
    <row r="15" spans="1:16" s="37" customFormat="1" ht="13.35" customHeight="1" x14ac:dyDescent="0.15">
      <c r="B15" s="41"/>
      <c r="C15" s="42"/>
      <c r="D15" s="43"/>
      <c r="E15" s="42"/>
      <c r="F15" s="42" t="s">
        <v>35</v>
      </c>
      <c r="G15" s="42"/>
      <c r="H15" s="52">
        <v>-154109</v>
      </c>
      <c r="I15" s="39"/>
      <c r="J15" s="39"/>
      <c r="K15" s="39" t="s">
        <v>36</v>
      </c>
      <c r="L15" s="39"/>
      <c r="M15" s="39"/>
      <c r="N15" s="39"/>
      <c r="O15" s="39"/>
      <c r="P15" s="52" t="str">
        <f>"- "</f>
        <v xml:space="preserve">- </v>
      </c>
    </row>
    <row r="16" spans="1:16" s="37" customFormat="1" ht="13.35" customHeight="1" x14ac:dyDescent="0.15">
      <c r="B16" s="41"/>
      <c r="C16" s="42"/>
      <c r="D16" s="43"/>
      <c r="E16" s="42"/>
      <c r="F16" s="42" t="s">
        <v>37</v>
      </c>
      <c r="G16" s="42"/>
      <c r="H16" s="52" t="str">
        <f t="shared" ref="H16:H23" si="0">"- "</f>
        <v xml:space="preserve">- </v>
      </c>
      <c r="I16" s="39"/>
      <c r="J16" s="39"/>
      <c r="K16" s="39" t="s">
        <v>38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 x14ac:dyDescent="0.15">
      <c r="B17" s="41"/>
      <c r="C17" s="42"/>
      <c r="D17" s="43"/>
      <c r="E17" s="42"/>
      <c r="F17" s="42" t="s">
        <v>39</v>
      </c>
      <c r="G17" s="42"/>
      <c r="H17" s="52" t="str">
        <f t="shared" si="0"/>
        <v xml:space="preserve">- </v>
      </c>
      <c r="I17" s="39"/>
      <c r="J17" s="39"/>
      <c r="K17" s="39" t="s">
        <v>40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 x14ac:dyDescent="0.15">
      <c r="B18" s="41"/>
      <c r="C18" s="42"/>
      <c r="D18" s="43"/>
      <c r="E18" s="42"/>
      <c r="F18" s="42" t="s">
        <v>41</v>
      </c>
      <c r="G18" s="42"/>
      <c r="H18" s="52" t="str">
        <f t="shared" si="0"/>
        <v xml:space="preserve">- </v>
      </c>
      <c r="I18" s="39"/>
      <c r="J18" s="39"/>
      <c r="K18" s="39" t="s">
        <v>42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 x14ac:dyDescent="0.15">
      <c r="B19" s="41"/>
      <c r="C19" s="42"/>
      <c r="D19" s="43"/>
      <c r="E19" s="42"/>
      <c r="F19" s="42" t="s">
        <v>43</v>
      </c>
      <c r="G19" s="42"/>
      <c r="H19" s="52" t="str">
        <f t="shared" si="0"/>
        <v xml:space="preserve">- </v>
      </c>
      <c r="I19" s="39"/>
      <c r="J19" s="39"/>
      <c r="K19" s="39" t="s">
        <v>44</v>
      </c>
      <c r="L19" s="39"/>
      <c r="M19" s="39"/>
      <c r="N19" s="39"/>
      <c r="O19" s="39"/>
      <c r="P19" s="52">
        <v>115113</v>
      </c>
    </row>
    <row r="20" spans="2:16" s="37" customFormat="1" ht="13.35" customHeight="1" x14ac:dyDescent="0.15">
      <c r="B20" s="41"/>
      <c r="C20" s="42"/>
      <c r="D20" s="43"/>
      <c r="E20" s="42"/>
      <c r="F20" s="42" t="s">
        <v>45</v>
      </c>
      <c r="G20" s="42"/>
      <c r="H20" s="52" t="str">
        <f t="shared" si="0"/>
        <v xml:space="preserve">- </v>
      </c>
      <c r="I20" s="39"/>
      <c r="J20" s="39"/>
      <c r="K20" s="39" t="s">
        <v>46</v>
      </c>
      <c r="L20" s="39"/>
      <c r="M20" s="39"/>
      <c r="N20" s="39"/>
      <c r="O20" s="39"/>
      <c r="P20" s="52">
        <v>41507</v>
      </c>
    </row>
    <row r="21" spans="2:16" s="37" customFormat="1" ht="13.35" customHeight="1" x14ac:dyDescent="0.15">
      <c r="B21" s="41"/>
      <c r="C21" s="42"/>
      <c r="D21" s="43"/>
      <c r="E21" s="42"/>
      <c r="F21" s="42" t="s">
        <v>47</v>
      </c>
      <c r="G21" s="42"/>
      <c r="H21" s="52" t="str">
        <f t="shared" si="0"/>
        <v xml:space="preserve">- </v>
      </c>
      <c r="I21" s="39"/>
      <c r="J21" s="39"/>
      <c r="K21" s="39" t="s">
        <v>15</v>
      </c>
      <c r="L21" s="39"/>
      <c r="M21" s="39"/>
      <c r="N21" s="39"/>
      <c r="O21" s="39"/>
      <c r="P21" s="52" t="str">
        <f>"- "</f>
        <v xml:space="preserve">- </v>
      </c>
    </row>
    <row r="22" spans="2:16" s="37" customFormat="1" ht="13.35" customHeight="1" x14ac:dyDescent="0.15">
      <c r="B22" s="41"/>
      <c r="C22" s="42"/>
      <c r="D22" s="43"/>
      <c r="E22" s="42"/>
      <c r="F22" s="42" t="s">
        <v>15</v>
      </c>
      <c r="G22" s="42"/>
      <c r="H22" s="52" t="str">
        <f t="shared" si="0"/>
        <v xml:space="preserve">- </v>
      </c>
      <c r="I22" s="219" t="s">
        <v>48</v>
      </c>
      <c r="J22" s="220"/>
      <c r="K22" s="221"/>
      <c r="L22" s="222"/>
      <c r="M22" s="223"/>
      <c r="N22" s="224"/>
      <c r="O22" s="225"/>
      <c r="P22" s="54">
        <v>8419022</v>
      </c>
    </row>
    <row r="23" spans="2:16" s="37" customFormat="1" ht="13.35" customHeight="1" x14ac:dyDescent="0.15">
      <c r="B23" s="41"/>
      <c r="C23" s="42"/>
      <c r="D23" s="43"/>
      <c r="E23" s="42"/>
      <c r="F23" s="42" t="s">
        <v>49</v>
      </c>
      <c r="G23" s="42"/>
      <c r="H23" s="52" t="str">
        <f t="shared" si="0"/>
        <v xml:space="preserve">- </v>
      </c>
      <c r="I23" s="39" t="s">
        <v>50</v>
      </c>
      <c r="J23" s="39"/>
      <c r="K23" s="39"/>
      <c r="L23" s="39"/>
      <c r="M23" s="39"/>
      <c r="N23" s="39"/>
      <c r="O23" s="39"/>
      <c r="P23" s="52" t="s">
        <v>18</v>
      </c>
    </row>
    <row r="24" spans="2:16" s="37" customFormat="1" ht="13.35" customHeight="1" x14ac:dyDescent="0.15">
      <c r="B24" s="41"/>
      <c r="C24" s="42"/>
      <c r="D24" s="43"/>
      <c r="E24" s="42"/>
      <c r="F24" s="42" t="s">
        <v>51</v>
      </c>
      <c r="G24" s="42"/>
      <c r="H24" s="52">
        <v>65139</v>
      </c>
      <c r="I24" s="39"/>
      <c r="J24" s="39" t="s">
        <v>52</v>
      </c>
      <c r="K24" s="39"/>
      <c r="L24" s="39"/>
      <c r="M24" s="39"/>
      <c r="N24" s="39"/>
      <c r="O24" s="39"/>
      <c r="P24" s="52">
        <v>22783904</v>
      </c>
    </row>
    <row r="25" spans="2:16" s="37" customFormat="1" ht="13.35" customHeight="1" x14ac:dyDescent="0.15">
      <c r="B25" s="41"/>
      <c r="C25" s="42"/>
      <c r="D25" s="43"/>
      <c r="E25" s="42" t="s">
        <v>53</v>
      </c>
      <c r="F25" s="42"/>
      <c r="G25" s="42"/>
      <c r="H25" s="52">
        <v>8458382</v>
      </c>
      <c r="I25" s="39"/>
      <c r="J25" s="39" t="s">
        <v>54</v>
      </c>
      <c r="K25" s="39"/>
      <c r="L25" s="39"/>
      <c r="M25" s="39"/>
      <c r="N25" s="39"/>
      <c r="O25" s="39"/>
      <c r="P25" s="52">
        <v>-7835925</v>
      </c>
    </row>
    <row r="26" spans="2:16" s="37" customFormat="1" ht="13.35" customHeight="1" x14ac:dyDescent="0.15">
      <c r="B26" s="41"/>
      <c r="C26" s="42"/>
      <c r="D26" s="43"/>
      <c r="E26" s="42"/>
      <c r="F26" s="42" t="s">
        <v>26</v>
      </c>
      <c r="G26" s="42"/>
      <c r="H26" s="52">
        <v>113208</v>
      </c>
      <c r="I26" s="39" t="s">
        <v>18</v>
      </c>
      <c r="J26" s="39"/>
      <c r="K26" s="39"/>
      <c r="L26" s="39"/>
      <c r="M26" s="39"/>
      <c r="N26" s="39"/>
      <c r="O26" s="39"/>
      <c r="P26" s="52" t="s">
        <v>18</v>
      </c>
    </row>
    <row r="27" spans="2:16" s="37" customFormat="1" ht="13.35" customHeight="1" x14ac:dyDescent="0.15">
      <c r="B27" s="41"/>
      <c r="C27" s="42"/>
      <c r="D27" s="43"/>
      <c r="E27" s="42"/>
      <c r="F27" s="42" t="s">
        <v>30</v>
      </c>
      <c r="G27" s="42"/>
      <c r="H27" s="52">
        <v>1508</v>
      </c>
      <c r="I27" s="39" t="s">
        <v>18</v>
      </c>
      <c r="J27" s="39"/>
      <c r="K27" s="39"/>
      <c r="L27" s="39"/>
      <c r="M27" s="39"/>
      <c r="N27" s="39"/>
      <c r="O27" s="39"/>
      <c r="P27" s="52" t="s">
        <v>18</v>
      </c>
    </row>
    <row r="28" spans="2:16" s="37" customFormat="1" ht="13.35" customHeight="1" x14ac:dyDescent="0.15">
      <c r="B28" s="41"/>
      <c r="C28" s="42"/>
      <c r="D28" s="43"/>
      <c r="E28" s="42"/>
      <c r="F28" s="42" t="s">
        <v>31</v>
      </c>
      <c r="G28" s="42"/>
      <c r="H28" s="52">
        <v>-489</v>
      </c>
      <c r="I28" s="39" t="s">
        <v>18</v>
      </c>
      <c r="J28" s="39"/>
      <c r="K28" s="39"/>
      <c r="L28" s="39"/>
      <c r="M28" s="39"/>
      <c r="N28" s="39"/>
      <c r="O28" s="39"/>
      <c r="P28" s="52" t="s">
        <v>18</v>
      </c>
    </row>
    <row r="29" spans="2:16" s="37" customFormat="1" ht="13.35" customHeight="1" x14ac:dyDescent="0.15">
      <c r="B29" s="41"/>
      <c r="C29" s="42"/>
      <c r="D29" s="43"/>
      <c r="E29" s="42"/>
      <c r="F29" s="42" t="s">
        <v>33</v>
      </c>
      <c r="G29" s="42"/>
      <c r="H29" s="52">
        <v>22116209</v>
      </c>
      <c r="I29" s="39" t="s">
        <v>18</v>
      </c>
      <c r="J29" s="39"/>
      <c r="K29" s="39"/>
      <c r="L29" s="39"/>
      <c r="M29" s="39"/>
      <c r="N29" s="39"/>
      <c r="O29" s="39"/>
      <c r="P29" s="52" t="s">
        <v>18</v>
      </c>
    </row>
    <row r="30" spans="2:16" s="37" customFormat="1" ht="13.35" customHeight="1" x14ac:dyDescent="0.15">
      <c r="B30" s="41"/>
      <c r="C30" s="42"/>
      <c r="D30" s="43"/>
      <c r="E30" s="42"/>
      <c r="F30" s="42" t="s">
        <v>35</v>
      </c>
      <c r="G30" s="42"/>
      <c r="H30" s="52">
        <v>-13881229</v>
      </c>
      <c r="I30" s="39" t="s">
        <v>18</v>
      </c>
      <c r="J30" s="39"/>
      <c r="K30" s="39"/>
      <c r="L30" s="39"/>
      <c r="M30" s="39"/>
      <c r="N30" s="39"/>
      <c r="O30" s="39"/>
      <c r="P30" s="52" t="s">
        <v>18</v>
      </c>
    </row>
    <row r="31" spans="2:16" s="37" customFormat="1" ht="13.35" customHeight="1" x14ac:dyDescent="0.15">
      <c r="B31" s="41"/>
      <c r="C31" s="42"/>
      <c r="D31" s="43"/>
      <c r="E31" s="42"/>
      <c r="F31" s="42" t="s">
        <v>15</v>
      </c>
      <c r="G31" s="42"/>
      <c r="H31" s="52" t="str">
        <f>"- "</f>
        <v xml:space="preserve">- </v>
      </c>
      <c r="I31" s="39" t="s">
        <v>18</v>
      </c>
      <c r="J31" s="39"/>
      <c r="K31" s="39"/>
      <c r="L31" s="39"/>
      <c r="M31" s="39"/>
      <c r="N31" s="39"/>
      <c r="O31" s="39"/>
      <c r="P31" s="52" t="s">
        <v>18</v>
      </c>
    </row>
    <row r="32" spans="2:16" s="37" customFormat="1" ht="13.35" customHeight="1" x14ac:dyDescent="0.15">
      <c r="B32" s="41"/>
      <c r="C32" s="42"/>
      <c r="D32" s="43"/>
      <c r="E32" s="42"/>
      <c r="F32" s="42" t="s">
        <v>49</v>
      </c>
      <c r="G32" s="42"/>
      <c r="H32" s="52" t="str">
        <f>"- "</f>
        <v xml:space="preserve">- </v>
      </c>
      <c r="I32" s="39" t="s">
        <v>18</v>
      </c>
      <c r="J32" s="39"/>
      <c r="K32" s="39"/>
      <c r="L32" s="39"/>
      <c r="M32" s="39"/>
      <c r="N32" s="39"/>
      <c r="O32" s="39"/>
      <c r="P32" s="52" t="s">
        <v>18</v>
      </c>
    </row>
    <row r="33" spans="2:16" s="37" customFormat="1" ht="13.35" customHeight="1" x14ac:dyDescent="0.15">
      <c r="B33" s="41"/>
      <c r="C33" s="42"/>
      <c r="D33" s="43"/>
      <c r="E33" s="42"/>
      <c r="F33" s="42" t="s">
        <v>51</v>
      </c>
      <c r="G33" s="42"/>
      <c r="H33" s="52">
        <v>109175</v>
      </c>
      <c r="I33" s="39" t="s">
        <v>18</v>
      </c>
      <c r="J33" s="39"/>
      <c r="K33" s="39"/>
      <c r="L33" s="39"/>
      <c r="M33" s="39"/>
      <c r="N33" s="39"/>
      <c r="O33" s="39"/>
      <c r="P33" s="52" t="s">
        <v>18</v>
      </c>
    </row>
    <row r="34" spans="2:16" s="37" customFormat="1" ht="13.35" customHeight="1" x14ac:dyDescent="0.15">
      <c r="B34" s="41"/>
      <c r="C34" s="42"/>
      <c r="D34" s="43"/>
      <c r="E34" s="42" t="s">
        <v>55</v>
      </c>
      <c r="F34" s="42"/>
      <c r="G34" s="42"/>
      <c r="H34" s="52">
        <v>458651</v>
      </c>
      <c r="I34" s="39" t="s">
        <v>18</v>
      </c>
      <c r="J34" s="39"/>
      <c r="K34" s="39"/>
      <c r="L34" s="39"/>
      <c r="M34" s="39"/>
      <c r="N34" s="39"/>
      <c r="O34" s="39"/>
      <c r="P34" s="52" t="s">
        <v>18</v>
      </c>
    </row>
    <row r="35" spans="2:16" s="37" customFormat="1" ht="13.35" customHeight="1" x14ac:dyDescent="0.15">
      <c r="B35" s="41"/>
      <c r="C35" s="42"/>
      <c r="D35" s="43"/>
      <c r="E35" s="42" t="s">
        <v>56</v>
      </c>
      <c r="F35" s="42"/>
      <c r="G35" s="42"/>
      <c r="H35" s="52">
        <v>-422402</v>
      </c>
      <c r="I35" s="39" t="s">
        <v>18</v>
      </c>
      <c r="J35" s="39"/>
      <c r="K35" s="39"/>
      <c r="L35" s="39"/>
      <c r="M35" s="39"/>
      <c r="N35" s="39"/>
      <c r="O35" s="39"/>
      <c r="P35" s="52" t="s">
        <v>18</v>
      </c>
    </row>
    <row r="36" spans="2:16" s="37" customFormat="1" ht="13.35" customHeight="1" x14ac:dyDescent="0.15">
      <c r="B36" s="41"/>
      <c r="C36" s="42"/>
      <c r="D36" s="43" t="s">
        <v>57</v>
      </c>
      <c r="E36" s="42"/>
      <c r="F36" s="42"/>
      <c r="G36" s="42"/>
      <c r="H36" s="52" t="str">
        <f>"- "</f>
        <v xml:space="preserve">- </v>
      </c>
      <c r="I36" s="39" t="s">
        <v>18</v>
      </c>
      <c r="J36" s="39"/>
      <c r="K36" s="39"/>
      <c r="L36" s="39"/>
      <c r="M36" s="39"/>
      <c r="N36" s="39"/>
      <c r="O36" s="39"/>
      <c r="P36" s="52" t="s">
        <v>18</v>
      </c>
    </row>
    <row r="37" spans="2:16" s="37" customFormat="1" ht="13.35" customHeight="1" x14ac:dyDescent="0.15">
      <c r="B37" s="41"/>
      <c r="C37" s="42"/>
      <c r="D37" s="43"/>
      <c r="E37" s="42" t="s">
        <v>58</v>
      </c>
      <c r="F37" s="42"/>
      <c r="G37" s="42"/>
      <c r="H37" s="52" t="str">
        <f>"- "</f>
        <v xml:space="preserve">- </v>
      </c>
      <c r="I37" s="39" t="s">
        <v>18</v>
      </c>
      <c r="J37" s="39"/>
      <c r="K37" s="39"/>
      <c r="L37" s="39"/>
      <c r="M37" s="39"/>
      <c r="N37" s="39"/>
      <c r="O37" s="39"/>
      <c r="P37" s="52" t="s">
        <v>18</v>
      </c>
    </row>
    <row r="38" spans="2:16" s="37" customFormat="1" ht="13.35" customHeight="1" x14ac:dyDescent="0.15">
      <c r="B38" s="41"/>
      <c r="C38" s="42"/>
      <c r="D38" s="43"/>
      <c r="E38" s="42" t="s">
        <v>15</v>
      </c>
      <c r="F38" s="42"/>
      <c r="G38" s="42"/>
      <c r="H38" s="52" t="str">
        <f>"- "</f>
        <v xml:space="preserve">- </v>
      </c>
      <c r="I38" s="39" t="s">
        <v>18</v>
      </c>
      <c r="J38" s="39"/>
      <c r="K38" s="39"/>
      <c r="L38" s="39"/>
      <c r="M38" s="39"/>
      <c r="N38" s="39"/>
      <c r="O38" s="39"/>
      <c r="P38" s="52" t="s">
        <v>18</v>
      </c>
    </row>
    <row r="39" spans="2:16" s="37" customFormat="1" ht="13.35" customHeight="1" x14ac:dyDescent="0.15">
      <c r="B39" s="41"/>
      <c r="C39" s="42"/>
      <c r="D39" s="43" t="s">
        <v>59</v>
      </c>
      <c r="E39" s="42"/>
      <c r="F39" s="42"/>
      <c r="G39" s="42"/>
      <c r="H39" s="52">
        <v>3311544</v>
      </c>
      <c r="I39" s="39" t="s">
        <v>18</v>
      </c>
      <c r="J39" s="39"/>
      <c r="K39" s="39"/>
      <c r="L39" s="39"/>
      <c r="M39" s="39"/>
      <c r="N39" s="39"/>
      <c r="O39" s="39"/>
      <c r="P39" s="52" t="s">
        <v>18</v>
      </c>
    </row>
    <row r="40" spans="2:16" s="37" customFormat="1" ht="13.35" customHeight="1" x14ac:dyDescent="0.15">
      <c r="B40" s="41"/>
      <c r="C40" s="42"/>
      <c r="D40" s="43"/>
      <c r="E40" s="42" t="s">
        <v>60</v>
      </c>
      <c r="F40" s="42"/>
      <c r="G40" s="42"/>
      <c r="H40" s="52">
        <v>1244617</v>
      </c>
      <c r="I40" s="39" t="s">
        <v>18</v>
      </c>
      <c r="J40" s="39"/>
      <c r="K40" s="39"/>
      <c r="L40" s="39"/>
      <c r="M40" s="39"/>
      <c r="N40" s="39"/>
      <c r="O40" s="39"/>
      <c r="P40" s="52" t="s">
        <v>18</v>
      </c>
    </row>
    <row r="41" spans="2:16" s="37" customFormat="1" ht="13.35" customHeight="1" x14ac:dyDescent="0.15">
      <c r="B41" s="41"/>
      <c r="C41" s="42"/>
      <c r="D41" s="43"/>
      <c r="E41" s="42"/>
      <c r="F41" s="42" t="s">
        <v>61</v>
      </c>
      <c r="G41" s="42"/>
      <c r="H41" s="52">
        <v>37481</v>
      </c>
      <c r="I41" s="39" t="s">
        <v>18</v>
      </c>
      <c r="J41" s="39"/>
      <c r="K41" s="39"/>
      <c r="L41" s="39"/>
      <c r="M41" s="39"/>
      <c r="N41" s="39"/>
      <c r="O41" s="39"/>
      <c r="P41" s="52" t="s">
        <v>18</v>
      </c>
    </row>
    <row r="42" spans="2:16" s="37" customFormat="1" ht="13.35" customHeight="1" x14ac:dyDescent="0.15">
      <c r="B42" s="41"/>
      <c r="C42" s="42"/>
      <c r="D42" s="43"/>
      <c r="E42" s="42"/>
      <c r="F42" s="42" t="s">
        <v>62</v>
      </c>
      <c r="G42" s="42"/>
      <c r="H42" s="52">
        <v>1207136</v>
      </c>
      <c r="I42" s="39" t="s">
        <v>18</v>
      </c>
      <c r="J42" s="39"/>
      <c r="K42" s="39"/>
      <c r="L42" s="39"/>
      <c r="M42" s="39"/>
      <c r="N42" s="39"/>
      <c r="O42" s="39"/>
      <c r="P42" s="52" t="s">
        <v>18</v>
      </c>
    </row>
    <row r="43" spans="2:16" s="37" customFormat="1" ht="13.35" customHeight="1" x14ac:dyDescent="0.15">
      <c r="B43" s="41"/>
      <c r="C43" s="42"/>
      <c r="D43" s="43"/>
      <c r="E43" s="42"/>
      <c r="F43" s="42" t="s">
        <v>15</v>
      </c>
      <c r="G43" s="42"/>
      <c r="H43" s="52" t="str">
        <f>"- "</f>
        <v xml:space="preserve">- </v>
      </c>
      <c r="I43" s="39" t="s">
        <v>18</v>
      </c>
      <c r="J43" s="39"/>
      <c r="K43" s="39"/>
      <c r="L43" s="39"/>
      <c r="M43" s="39"/>
      <c r="N43" s="39"/>
      <c r="O43" s="39"/>
      <c r="P43" s="52" t="s">
        <v>18</v>
      </c>
    </row>
    <row r="44" spans="2:16" s="37" customFormat="1" ht="13.35" customHeight="1" x14ac:dyDescent="0.15">
      <c r="B44" s="41"/>
      <c r="C44" s="42"/>
      <c r="D44" s="43"/>
      <c r="E44" s="42" t="s">
        <v>63</v>
      </c>
      <c r="F44" s="42"/>
      <c r="G44" s="42"/>
      <c r="H44" s="52" t="str">
        <f>"- "</f>
        <v xml:space="preserve">- </v>
      </c>
      <c r="I44" s="39" t="s">
        <v>18</v>
      </c>
      <c r="J44" s="39"/>
      <c r="K44" s="39"/>
      <c r="L44" s="39"/>
      <c r="M44" s="39"/>
      <c r="N44" s="39"/>
      <c r="O44" s="39"/>
      <c r="P44" s="52" t="s">
        <v>18</v>
      </c>
    </row>
    <row r="45" spans="2:16" s="37" customFormat="1" ht="13.35" customHeight="1" x14ac:dyDescent="0.15">
      <c r="B45" s="41"/>
      <c r="C45" s="42"/>
      <c r="D45" s="43"/>
      <c r="E45" s="42" t="s">
        <v>64</v>
      </c>
      <c r="F45" s="42"/>
      <c r="G45" s="42"/>
      <c r="H45" s="52">
        <v>22790</v>
      </c>
      <c r="I45" s="39" t="s">
        <v>18</v>
      </c>
      <c r="J45" s="39"/>
      <c r="K45" s="39"/>
      <c r="L45" s="39"/>
      <c r="M45" s="39"/>
      <c r="N45" s="39"/>
      <c r="O45" s="39"/>
      <c r="P45" s="52" t="s">
        <v>18</v>
      </c>
    </row>
    <row r="46" spans="2:16" s="37" customFormat="1" ht="13.35" customHeight="1" x14ac:dyDescent="0.15">
      <c r="B46" s="41"/>
      <c r="C46" s="42"/>
      <c r="D46" s="43"/>
      <c r="E46" s="42" t="s">
        <v>65</v>
      </c>
      <c r="F46" s="42"/>
      <c r="G46" s="42"/>
      <c r="H46" s="52">
        <v>367782</v>
      </c>
      <c r="I46" s="39" t="s">
        <v>18</v>
      </c>
      <c r="J46" s="39"/>
      <c r="K46" s="39"/>
      <c r="L46" s="39"/>
      <c r="M46" s="39"/>
      <c r="N46" s="39"/>
      <c r="O46" s="39"/>
      <c r="P46" s="52" t="s">
        <v>18</v>
      </c>
    </row>
    <row r="47" spans="2:16" s="37" customFormat="1" ht="13.35" customHeight="1" x14ac:dyDescent="0.15">
      <c r="B47" s="41"/>
      <c r="C47" s="42"/>
      <c r="D47" s="43"/>
      <c r="E47" s="42" t="s">
        <v>66</v>
      </c>
      <c r="F47" s="42"/>
      <c r="G47" s="42"/>
      <c r="H47" s="52">
        <v>1677993</v>
      </c>
      <c r="I47" s="39" t="s">
        <v>18</v>
      </c>
      <c r="J47" s="39"/>
      <c r="K47" s="39"/>
      <c r="L47" s="39"/>
      <c r="M47" s="39"/>
      <c r="N47" s="39"/>
      <c r="O47" s="39"/>
      <c r="P47" s="52" t="s">
        <v>18</v>
      </c>
    </row>
    <row r="48" spans="2:16" s="37" customFormat="1" ht="13.35" customHeight="1" x14ac:dyDescent="0.15">
      <c r="B48" s="41"/>
      <c r="C48" s="42"/>
      <c r="D48" s="43"/>
      <c r="E48" s="42"/>
      <c r="F48" s="42" t="s">
        <v>67</v>
      </c>
      <c r="G48" s="42"/>
      <c r="H48" s="52" t="str">
        <f>"- "</f>
        <v xml:space="preserve">- </v>
      </c>
      <c r="I48" s="39" t="s">
        <v>18</v>
      </c>
      <c r="J48" s="39"/>
      <c r="K48" s="39"/>
      <c r="L48" s="39"/>
      <c r="M48" s="39"/>
      <c r="N48" s="39"/>
      <c r="O48" s="39"/>
      <c r="P48" s="52" t="s">
        <v>18</v>
      </c>
    </row>
    <row r="49" spans="2:16" s="37" customFormat="1" ht="13.35" customHeight="1" x14ac:dyDescent="0.15">
      <c r="B49" s="41"/>
      <c r="C49" s="42"/>
      <c r="D49" s="43"/>
      <c r="E49" s="42"/>
      <c r="F49" s="42" t="s">
        <v>15</v>
      </c>
      <c r="G49" s="42"/>
      <c r="H49" s="52">
        <v>1677993</v>
      </c>
      <c r="I49" s="39" t="s">
        <v>18</v>
      </c>
      <c r="J49" s="39"/>
      <c r="K49" s="39"/>
      <c r="L49" s="39"/>
      <c r="M49" s="39"/>
      <c r="N49" s="39"/>
      <c r="O49" s="39"/>
      <c r="P49" s="52" t="s">
        <v>18</v>
      </c>
    </row>
    <row r="50" spans="2:16" s="37" customFormat="1" ht="13.35" customHeight="1" x14ac:dyDescent="0.15">
      <c r="B50" s="41"/>
      <c r="C50" s="42"/>
      <c r="D50" s="43"/>
      <c r="E50" s="42" t="s">
        <v>15</v>
      </c>
      <c r="F50" s="42"/>
      <c r="G50" s="42"/>
      <c r="H50" s="52" t="str">
        <f>"- "</f>
        <v xml:space="preserve">- </v>
      </c>
      <c r="I50" s="39" t="s">
        <v>18</v>
      </c>
      <c r="J50" s="39"/>
      <c r="K50" s="39"/>
      <c r="L50" s="39"/>
      <c r="M50" s="39"/>
      <c r="N50" s="39"/>
      <c r="O50" s="39"/>
      <c r="P50" s="52" t="s">
        <v>18</v>
      </c>
    </row>
    <row r="51" spans="2:16" s="37" customFormat="1" ht="13.35" customHeight="1" x14ac:dyDescent="0.15">
      <c r="B51" s="41"/>
      <c r="C51" s="42"/>
      <c r="D51" s="43"/>
      <c r="E51" s="42" t="s">
        <v>68</v>
      </c>
      <c r="F51" s="42"/>
      <c r="G51" s="42"/>
      <c r="H51" s="52">
        <v>-1638</v>
      </c>
      <c r="I51" s="39" t="s">
        <v>18</v>
      </c>
      <c r="J51" s="39"/>
      <c r="K51" s="39"/>
      <c r="L51" s="39"/>
      <c r="M51" s="39"/>
      <c r="N51" s="39"/>
      <c r="O51" s="39"/>
      <c r="P51" s="52" t="s">
        <v>18</v>
      </c>
    </row>
    <row r="52" spans="2:16" s="37" customFormat="1" ht="13.35" customHeight="1" x14ac:dyDescent="0.15">
      <c r="B52" s="41"/>
      <c r="C52" s="42" t="s">
        <v>69</v>
      </c>
      <c r="D52" s="43"/>
      <c r="E52" s="42"/>
      <c r="F52" s="42"/>
      <c r="G52" s="42"/>
      <c r="H52" s="52">
        <v>2447948</v>
      </c>
      <c r="I52" s="39" t="s">
        <v>18</v>
      </c>
      <c r="J52" s="39"/>
      <c r="K52" s="39"/>
      <c r="L52" s="39"/>
      <c r="M52" s="39"/>
      <c r="N52" s="39"/>
      <c r="O52" s="39"/>
      <c r="P52" s="52" t="s">
        <v>18</v>
      </c>
    </row>
    <row r="53" spans="2:16" s="37" customFormat="1" ht="13.35" customHeight="1" x14ac:dyDescent="0.15">
      <c r="B53" s="41"/>
      <c r="C53" s="42"/>
      <c r="D53" s="43" t="s">
        <v>70</v>
      </c>
      <c r="E53" s="42"/>
      <c r="F53" s="42"/>
      <c r="G53" s="42"/>
      <c r="H53" s="52">
        <v>580197</v>
      </c>
      <c r="I53" s="39" t="s">
        <v>18</v>
      </c>
      <c r="J53" s="39"/>
      <c r="K53" s="39"/>
      <c r="L53" s="39"/>
      <c r="M53" s="39"/>
      <c r="N53" s="39"/>
      <c r="O53" s="39"/>
      <c r="P53" s="52" t="s">
        <v>18</v>
      </c>
    </row>
    <row r="54" spans="2:16" s="37" customFormat="1" ht="13.35" customHeight="1" x14ac:dyDescent="0.15">
      <c r="B54" s="41"/>
      <c r="C54" s="42"/>
      <c r="D54" s="43" t="s">
        <v>71</v>
      </c>
      <c r="E54" s="42"/>
      <c r="F54" s="42"/>
      <c r="G54" s="42"/>
      <c r="H54" s="52">
        <v>3202</v>
      </c>
      <c r="I54" s="39" t="s">
        <v>18</v>
      </c>
      <c r="J54" s="39"/>
      <c r="K54" s="39"/>
      <c r="L54" s="39"/>
      <c r="M54" s="39"/>
      <c r="N54" s="39"/>
      <c r="O54" s="39"/>
      <c r="P54" s="52" t="s">
        <v>18</v>
      </c>
    </row>
    <row r="55" spans="2:16" s="37" customFormat="1" ht="13.35" customHeight="1" x14ac:dyDescent="0.15">
      <c r="B55" s="41"/>
      <c r="C55" s="42"/>
      <c r="D55" s="43" t="s">
        <v>72</v>
      </c>
      <c r="E55" s="42"/>
      <c r="F55" s="42"/>
      <c r="G55" s="42"/>
      <c r="H55" s="52">
        <v>3520</v>
      </c>
      <c r="I55" s="39" t="s">
        <v>18</v>
      </c>
      <c r="J55" s="39"/>
      <c r="K55" s="39"/>
      <c r="L55" s="39"/>
      <c r="M55" s="39"/>
      <c r="N55" s="39"/>
      <c r="O55" s="39"/>
      <c r="P55" s="52" t="s">
        <v>18</v>
      </c>
    </row>
    <row r="56" spans="2:16" s="37" customFormat="1" ht="13.35" customHeight="1" x14ac:dyDescent="0.15">
      <c r="B56" s="41"/>
      <c r="C56" s="42"/>
      <c r="D56" s="43" t="s">
        <v>66</v>
      </c>
      <c r="E56" s="42"/>
      <c r="F56" s="42"/>
      <c r="G56" s="42"/>
      <c r="H56" s="52">
        <v>1861331</v>
      </c>
      <c r="I56" s="39" t="s">
        <v>18</v>
      </c>
      <c r="J56" s="39"/>
      <c r="K56" s="39"/>
      <c r="L56" s="39"/>
      <c r="M56" s="39"/>
      <c r="N56" s="39"/>
      <c r="O56" s="39"/>
      <c r="P56" s="52" t="s">
        <v>18</v>
      </c>
    </row>
    <row r="57" spans="2:16" s="37" customFormat="1" ht="13.35" customHeight="1" x14ac:dyDescent="0.15">
      <c r="B57" s="41"/>
      <c r="C57" s="42"/>
      <c r="D57" s="43"/>
      <c r="E57" s="42" t="s">
        <v>73</v>
      </c>
      <c r="F57" s="42"/>
      <c r="G57" s="42"/>
      <c r="H57" s="52">
        <v>1756651</v>
      </c>
      <c r="I57" s="39" t="s">
        <v>18</v>
      </c>
      <c r="J57" s="39"/>
      <c r="K57" s="39"/>
      <c r="L57" s="39"/>
      <c r="M57" s="39"/>
      <c r="N57" s="39"/>
      <c r="O57" s="39"/>
      <c r="P57" s="52" t="s">
        <v>18</v>
      </c>
    </row>
    <row r="58" spans="2:16" s="37" customFormat="1" ht="13.35" customHeight="1" x14ac:dyDescent="0.15">
      <c r="B58" s="41"/>
      <c r="C58" s="42"/>
      <c r="D58" s="43"/>
      <c r="E58" s="42" t="s">
        <v>67</v>
      </c>
      <c r="F58" s="42"/>
      <c r="G58" s="42"/>
      <c r="H58" s="52">
        <v>104680</v>
      </c>
      <c r="I58" s="39" t="s">
        <v>18</v>
      </c>
      <c r="J58" s="39"/>
      <c r="K58" s="39"/>
      <c r="L58" s="39"/>
      <c r="M58" s="39"/>
      <c r="N58" s="39"/>
      <c r="O58" s="39"/>
      <c r="P58" s="52" t="s">
        <v>18</v>
      </c>
    </row>
    <row r="59" spans="2:16" s="37" customFormat="1" ht="13.35" customHeight="1" x14ac:dyDescent="0.15">
      <c r="B59" s="41"/>
      <c r="C59" s="42"/>
      <c r="D59" s="43" t="s">
        <v>74</v>
      </c>
      <c r="E59" s="42"/>
      <c r="F59" s="42"/>
      <c r="G59" s="42"/>
      <c r="H59" s="52">
        <v>10</v>
      </c>
      <c r="I59" s="39" t="s">
        <v>18</v>
      </c>
      <c r="J59" s="39"/>
      <c r="K59" s="39"/>
      <c r="L59" s="39"/>
      <c r="M59" s="39"/>
      <c r="N59" s="39"/>
      <c r="O59" s="39"/>
      <c r="P59" s="52" t="s">
        <v>18</v>
      </c>
    </row>
    <row r="60" spans="2:16" s="37" customFormat="1" ht="13.35" customHeight="1" x14ac:dyDescent="0.15">
      <c r="B60" s="41"/>
      <c r="C60" s="42"/>
      <c r="D60" s="43" t="s">
        <v>15</v>
      </c>
      <c r="E60" s="42"/>
      <c r="F60" s="42"/>
      <c r="G60" s="42"/>
      <c r="H60" s="52" t="str">
        <f>"- "</f>
        <v xml:space="preserve">- </v>
      </c>
      <c r="I60" s="39" t="s">
        <v>18</v>
      </c>
      <c r="J60" s="39"/>
      <c r="K60" s="39"/>
      <c r="L60" s="39"/>
      <c r="M60" s="39"/>
      <c r="N60" s="39"/>
      <c r="O60" s="39"/>
      <c r="P60" s="52" t="s">
        <v>18</v>
      </c>
    </row>
    <row r="61" spans="2:16" s="37" customFormat="1" ht="13.35" customHeight="1" x14ac:dyDescent="0.15">
      <c r="B61" s="41"/>
      <c r="C61" s="42"/>
      <c r="D61" s="43" t="s">
        <v>68</v>
      </c>
      <c r="E61" s="42"/>
      <c r="F61" s="42"/>
      <c r="G61" s="42"/>
      <c r="H61" s="52">
        <v>-312</v>
      </c>
      <c r="I61" s="226" t="s">
        <v>75</v>
      </c>
      <c r="J61" s="227"/>
      <c r="K61" s="228"/>
      <c r="L61" s="229"/>
      <c r="M61" s="230"/>
      <c r="N61" s="231"/>
      <c r="O61" s="232"/>
      <c r="P61" s="55">
        <v>14947979</v>
      </c>
    </row>
    <row r="62" spans="2:16" s="37" customFormat="1" ht="14.1" customHeight="1" thickBot="1" x14ac:dyDescent="0.2">
      <c r="B62" s="213" t="s">
        <v>76</v>
      </c>
      <c r="C62" s="214"/>
      <c r="D62" s="215"/>
      <c r="E62" s="216"/>
      <c r="F62" s="217"/>
      <c r="G62" s="218"/>
      <c r="H62" s="53">
        <v>23367002</v>
      </c>
      <c r="I62" s="233" t="s">
        <v>77</v>
      </c>
      <c r="J62" s="234"/>
      <c r="K62" s="235"/>
      <c r="L62" s="236"/>
      <c r="M62" s="237"/>
      <c r="N62" s="238"/>
      <c r="O62" s="239"/>
      <c r="P62" s="56">
        <v>23367002</v>
      </c>
    </row>
    <row r="63" spans="2:16" s="37" customFormat="1" ht="12" x14ac:dyDescent="0.15">
      <c r="B63" s="39"/>
      <c r="C63" s="39"/>
      <c r="D63" s="39"/>
      <c r="E63" s="39"/>
      <c r="F63" s="39"/>
      <c r="G63" s="39"/>
      <c r="H63" s="39"/>
      <c r="P63" s="38"/>
    </row>
    <row r="64" spans="2:16" s="37" customFormat="1" ht="12" x14ac:dyDescent="0.15">
      <c r="P64" s="40"/>
    </row>
    <row r="65" spans="1:16" s="37" customFormat="1" ht="14.65" customHeight="1" x14ac:dyDescent="0.15"/>
    <row r="66" spans="1:16" s="37" customFormat="1" ht="14.65" customHeight="1" x14ac:dyDescent="0.15"/>
    <row r="67" spans="1:16" s="37" customFormat="1" ht="14.65" customHeight="1" x14ac:dyDescent="0.15"/>
    <row r="68" spans="1:16" s="37" customFormat="1" ht="14.65" customHeight="1" x14ac:dyDescent="0.15"/>
    <row r="69" spans="1:16" s="37" customFormat="1" ht="14.65" customHeight="1" x14ac:dyDescent="0.15"/>
    <row r="70" spans="1:16" s="37" customFormat="1" ht="14.65" customHeight="1" x14ac:dyDescent="0.15"/>
    <row r="71" spans="1:16" s="37" customFormat="1" ht="14.65" customHeight="1" x14ac:dyDescent="0.15"/>
    <row r="72" spans="1:16" s="37" customFormat="1" ht="14.65" customHeight="1" x14ac:dyDescent="0.15"/>
    <row r="73" spans="1:16" s="37" customFormat="1" ht="14.65" customHeight="1" x14ac:dyDescent="0.15"/>
    <row r="74" spans="1:16" s="37" customFormat="1" ht="14.65" customHeight="1" x14ac:dyDescent="0.15">
      <c r="A74" s="39"/>
    </row>
    <row r="75" spans="1:16" s="37" customFormat="1" ht="14.65" customHeight="1" x14ac:dyDescent="0.15">
      <c r="A75" s="33"/>
    </row>
    <row r="76" spans="1:16" s="37" customFormat="1" ht="14.65" customHeight="1" x14ac:dyDescent="0.15">
      <c r="A76" s="30"/>
      <c r="I76" s="39"/>
      <c r="J76" s="39"/>
      <c r="K76" s="39"/>
      <c r="L76" s="39"/>
      <c r="M76" s="39"/>
      <c r="N76" s="39"/>
      <c r="O76" s="39"/>
    </row>
    <row r="77" spans="1:16" s="37" customFormat="1" ht="14.65" customHeight="1" x14ac:dyDescent="0.15">
      <c r="A77" s="30"/>
      <c r="I77" s="33"/>
      <c r="J77" s="33"/>
      <c r="K77" s="33"/>
      <c r="L77" s="33"/>
      <c r="M77" s="33"/>
      <c r="N77" s="33"/>
      <c r="O77" s="33"/>
    </row>
    <row r="78" spans="1:16" s="37" customFormat="1" ht="14.65" customHeight="1" x14ac:dyDescent="0.15">
      <c r="I78" s="30"/>
      <c r="J78" s="30"/>
      <c r="K78" s="30"/>
      <c r="L78" s="30"/>
      <c r="M78" s="30"/>
      <c r="N78" s="30"/>
      <c r="O78" s="30"/>
    </row>
    <row r="79" spans="1:16" s="37" customFormat="1" ht="14.65" customHeight="1" x14ac:dyDescent="0.15">
      <c r="I79" s="30"/>
      <c r="J79" s="30"/>
      <c r="K79" s="30"/>
      <c r="L79" s="30"/>
      <c r="M79" s="30"/>
      <c r="N79" s="30"/>
      <c r="O79" s="30"/>
    </row>
    <row r="80" spans="1:16" s="39" customFormat="1" ht="14.6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33" customFormat="1" ht="14.65" hidden="1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4.65" hidden="1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s="37" customFormat="1" ht="14.65" hidden="1" customHeight="1" x14ac:dyDescent="0.15"/>
    <row r="85" spans="1:16" s="37" customFormat="1" ht="14.65" hidden="1" customHeight="1" x14ac:dyDescent="0.15"/>
    <row r="86" spans="1:16" s="37" customFormat="1" ht="14.65" hidden="1" customHeight="1" x14ac:dyDescent="0.15"/>
    <row r="87" spans="1:16" s="37" customFormat="1" ht="14.65" hidden="1" customHeight="1" x14ac:dyDescent="0.15"/>
    <row r="88" spans="1:16" s="37" customFormat="1" ht="14.65" hidden="1" customHeight="1" x14ac:dyDescent="0.15"/>
    <row r="89" spans="1:16" s="37" customFormat="1" ht="14.65" hidden="1" customHeight="1" x14ac:dyDescent="0.15"/>
    <row r="90" spans="1:16" s="37" customFormat="1" ht="14.65" hidden="1" customHeight="1" x14ac:dyDescent="0.15"/>
    <row r="91" spans="1:16" s="37" customFormat="1" ht="14.65" hidden="1" customHeight="1" x14ac:dyDescent="0.15"/>
    <row r="92" spans="1:16" s="37" customFormat="1" ht="14.65" hidden="1" customHeight="1" x14ac:dyDescent="0.15"/>
    <row r="93" spans="1:16" s="37" customFormat="1" ht="14.65" hidden="1" customHeight="1" x14ac:dyDescent="0.15"/>
    <row r="94" spans="1:16" s="37" customFormat="1" ht="14.65" hidden="1" customHeight="1" x14ac:dyDescent="0.15"/>
    <row r="95" spans="1:16" s="37" customFormat="1" ht="14.65" hidden="1" customHeight="1" x14ac:dyDescent="0.15"/>
    <row r="96" spans="1:16" s="37" customFormat="1" ht="14.65" hidden="1" customHeight="1" x14ac:dyDescent="0.15"/>
    <row r="97" spans="2:16" s="37" customFormat="1" ht="14.65" hidden="1" customHeight="1" x14ac:dyDescent="0.15"/>
    <row r="98" spans="2:16" s="37" customFormat="1" ht="14.65" hidden="1" customHeight="1" x14ac:dyDescent="0.15"/>
    <row r="99" spans="2:16" s="37" customFormat="1" ht="14.65" hidden="1" customHeight="1" x14ac:dyDescent="0.15"/>
    <row r="100" spans="2:16" s="37" customFormat="1" ht="14.65" hidden="1" customHeight="1" x14ac:dyDescent="0.15"/>
    <row r="101" spans="2:16" s="37" customFormat="1" ht="14.65" hidden="1" customHeight="1" x14ac:dyDescent="0.15"/>
    <row r="102" spans="2:16" s="37" customFormat="1" ht="14.65" hidden="1" customHeight="1" x14ac:dyDescent="0.15">
      <c r="B102" s="39"/>
      <c r="C102" s="39"/>
      <c r="D102" s="39"/>
      <c r="E102" s="39"/>
      <c r="F102" s="39"/>
      <c r="G102" s="39"/>
      <c r="H102" s="39"/>
    </row>
    <row r="103" spans="2:16" s="37" customFormat="1" ht="14.65" hidden="1" customHeight="1" x14ac:dyDescent="0.15">
      <c r="B103" s="33"/>
      <c r="C103" s="33"/>
      <c r="D103" s="33"/>
      <c r="E103" s="33"/>
      <c r="F103" s="33"/>
      <c r="G103" s="33"/>
      <c r="H103" s="33"/>
      <c r="P103" s="39"/>
    </row>
    <row r="104" spans="2:16" s="37" customFormat="1" ht="14.65" hidden="1" customHeight="1" x14ac:dyDescent="0.15">
      <c r="B104" s="30"/>
      <c r="C104" s="30"/>
      <c r="D104" s="30"/>
      <c r="E104" s="30"/>
      <c r="F104" s="30"/>
      <c r="G104" s="30"/>
      <c r="H104" s="30"/>
      <c r="P104" s="33"/>
    </row>
    <row r="105" spans="2:16" s="37" customFormat="1" ht="14.65" hidden="1" customHeight="1" x14ac:dyDescent="0.15">
      <c r="B105" s="30"/>
      <c r="C105" s="30"/>
      <c r="D105" s="30"/>
      <c r="E105" s="30"/>
      <c r="F105" s="30"/>
      <c r="G105" s="30"/>
      <c r="H105" s="30"/>
      <c r="P105" s="30"/>
    </row>
    <row r="106" spans="2:16" s="37" customFormat="1" ht="14.65" hidden="1" customHeight="1" x14ac:dyDescent="0.15">
      <c r="P106" s="30"/>
    </row>
    <row r="107" spans="2:16" s="37" customFormat="1" ht="14.65" hidden="1" customHeight="1" x14ac:dyDescent="0.15"/>
    <row r="108" spans="2:16" s="37" customFormat="1" ht="14.65" hidden="1" customHeight="1" x14ac:dyDescent="0.15"/>
    <row r="109" spans="2:16" s="37" customFormat="1" ht="14.65" hidden="1" customHeight="1" x14ac:dyDescent="0.15"/>
    <row r="110" spans="2:16" s="37" customFormat="1" ht="14.65" hidden="1" customHeight="1" x14ac:dyDescent="0.15"/>
    <row r="111" spans="2:16" s="37" customFormat="1" ht="14.65" hidden="1" customHeight="1" x14ac:dyDescent="0.15"/>
    <row r="112" spans="2:16" s="37" customFormat="1" ht="14.65" hidden="1" customHeight="1" x14ac:dyDescent="0.15"/>
    <row r="113" spans="1:16" s="37" customFormat="1" ht="14.65" hidden="1" customHeight="1" x14ac:dyDescent="0.15"/>
    <row r="114" spans="1:16" s="37" customFormat="1" ht="14.65" hidden="1" customHeight="1" x14ac:dyDescent="0.15"/>
    <row r="115" spans="1:16" s="37" customFormat="1" ht="14.65" hidden="1" customHeight="1" x14ac:dyDescent="0.15"/>
    <row r="116" spans="1:16" s="37" customFormat="1" ht="14.65" hidden="1" customHeight="1" x14ac:dyDescent="0.15">
      <c r="A116" s="39"/>
    </row>
    <row r="117" spans="1:16" s="37" customFormat="1" ht="14.65" hidden="1" customHeight="1" x14ac:dyDescent="0.15">
      <c r="A117" s="33"/>
    </row>
    <row r="118" spans="1:16" s="37" customFormat="1" ht="14.65" hidden="1" customHeight="1" x14ac:dyDescent="0.15">
      <c r="A118" s="30"/>
      <c r="I118" s="39"/>
      <c r="J118" s="39"/>
      <c r="K118" s="39"/>
      <c r="L118" s="39"/>
      <c r="M118" s="39"/>
      <c r="N118" s="39"/>
      <c r="O118" s="39"/>
    </row>
    <row r="119" spans="1:16" s="37" customFormat="1" ht="14.65" hidden="1" customHeight="1" x14ac:dyDescent="0.15">
      <c r="A119" s="30"/>
      <c r="I119" s="33"/>
      <c r="J119" s="33"/>
      <c r="K119" s="33"/>
      <c r="L119" s="33"/>
      <c r="M119" s="33"/>
      <c r="N119" s="33"/>
      <c r="O119" s="33"/>
    </row>
    <row r="120" spans="1:16" s="37" customFormat="1" ht="14.65" hidden="1" customHeight="1" x14ac:dyDescent="0.15">
      <c r="I120" s="30"/>
      <c r="J120" s="30"/>
      <c r="K120" s="30"/>
      <c r="L120" s="30"/>
      <c r="M120" s="30"/>
      <c r="N120" s="30"/>
      <c r="O120" s="30"/>
    </row>
    <row r="121" spans="1:16" s="37" customFormat="1" ht="14.65" hidden="1" customHeight="1" x14ac:dyDescent="0.15">
      <c r="I121" s="30"/>
      <c r="J121" s="30"/>
      <c r="K121" s="30"/>
      <c r="L121" s="30"/>
      <c r="M121" s="30"/>
      <c r="N121" s="30"/>
      <c r="O121" s="30"/>
    </row>
    <row r="122" spans="1:16" s="39" customFormat="1" ht="14.65" hidden="1" customHeight="1" x14ac:dyDescent="0.1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s="33" customFormat="1" ht="14.65" hidden="1" customHeight="1" x14ac:dyDescent="0.1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ht="14.65" hidden="1" customHeight="1" x14ac:dyDescent="0.1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 x14ac:dyDescent="0.1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s="37" customFormat="1" ht="14.65" hidden="1" customHeight="1" x14ac:dyDescent="0.15"/>
    <row r="127" spans="1:16" s="37" customFormat="1" ht="14.65" hidden="1" customHeight="1" x14ac:dyDescent="0.15"/>
    <row r="128" spans="1:16" s="37" customFormat="1" ht="14.65" hidden="1" customHeight="1" x14ac:dyDescent="0.15"/>
    <row r="129" s="37" customFormat="1" ht="14.65" hidden="1" customHeight="1" x14ac:dyDescent="0.15"/>
    <row r="130" s="37" customFormat="1" ht="14.65" hidden="1" customHeight="1" x14ac:dyDescent="0.15"/>
    <row r="131" s="37" customFormat="1" ht="14.65" hidden="1" customHeight="1" x14ac:dyDescent="0.15"/>
    <row r="132" s="37" customFormat="1" ht="14.65" hidden="1" customHeight="1" x14ac:dyDescent="0.15"/>
    <row r="133" s="37" customFormat="1" ht="14.65" hidden="1" customHeight="1" x14ac:dyDescent="0.15"/>
    <row r="134" s="37" customFormat="1" ht="14.65" hidden="1" customHeight="1" x14ac:dyDescent="0.15"/>
    <row r="135" s="37" customFormat="1" ht="14.65" hidden="1" customHeight="1" x14ac:dyDescent="0.15"/>
    <row r="136" s="37" customFormat="1" ht="14.65" hidden="1" customHeight="1" x14ac:dyDescent="0.15"/>
    <row r="137" s="37" customFormat="1" ht="14.65" hidden="1" customHeight="1" x14ac:dyDescent="0.15"/>
    <row r="138" s="37" customFormat="1" ht="14.65" hidden="1" customHeight="1" x14ac:dyDescent="0.15"/>
    <row r="139" s="37" customFormat="1" ht="14.65" hidden="1" customHeight="1" x14ac:dyDescent="0.15"/>
    <row r="140" s="37" customFormat="1" ht="14.65" hidden="1" customHeight="1" x14ac:dyDescent="0.15"/>
    <row r="141" s="37" customFormat="1" ht="14.65" hidden="1" customHeight="1" x14ac:dyDescent="0.15"/>
    <row r="142" s="37" customFormat="1" ht="14.65" hidden="1" customHeight="1" x14ac:dyDescent="0.15"/>
    <row r="143" s="37" customFormat="1" ht="14.65" hidden="1" customHeight="1" x14ac:dyDescent="0.15"/>
    <row r="144" s="37" customFormat="1" ht="14.65" hidden="1" customHeight="1" x14ac:dyDescent="0.15"/>
    <row r="145" spans="2:16" s="37" customFormat="1" ht="14.65" hidden="1" customHeight="1" x14ac:dyDescent="0.15"/>
    <row r="146" spans="2:16" s="37" customFormat="1" ht="14.65" hidden="1" customHeight="1" x14ac:dyDescent="0.15"/>
    <row r="147" spans="2:16" s="37" customFormat="1" ht="14.65" hidden="1" customHeight="1" x14ac:dyDescent="0.15"/>
    <row r="148" spans="2:16" s="37" customFormat="1" ht="14.65" hidden="1" customHeight="1" x14ac:dyDescent="0.15"/>
    <row r="149" spans="2:16" s="37" customFormat="1" ht="14.65" hidden="1" customHeight="1" x14ac:dyDescent="0.15"/>
    <row r="150" spans="2:16" s="37" customFormat="1" ht="14.65" hidden="1" customHeight="1" x14ac:dyDescent="0.15"/>
    <row r="151" spans="2:16" s="37" customFormat="1" ht="14.65" hidden="1" customHeight="1" x14ac:dyDescent="0.15"/>
    <row r="152" spans="2:16" s="37" customFormat="1" ht="14.65" hidden="1" customHeight="1" x14ac:dyDescent="0.15"/>
    <row r="153" spans="2:16" s="37" customFormat="1" ht="14.65" hidden="1" customHeight="1" x14ac:dyDescent="0.15"/>
    <row r="154" spans="2:16" s="37" customFormat="1" ht="14.65" hidden="1" customHeight="1" x14ac:dyDescent="0.15"/>
    <row r="155" spans="2:16" s="37" customFormat="1" ht="14.65" hidden="1" customHeight="1" x14ac:dyDescent="0.15"/>
    <row r="156" spans="2:16" s="37" customFormat="1" ht="14.65" hidden="1" customHeight="1" x14ac:dyDescent="0.15">
      <c r="B156" s="38"/>
      <c r="C156" s="38"/>
      <c r="D156" s="38"/>
      <c r="E156" s="38"/>
      <c r="F156" s="38"/>
      <c r="G156" s="38"/>
      <c r="H156" s="38"/>
    </row>
    <row r="157" spans="2:16" s="37" customFormat="1" ht="14.65" hidden="1" customHeight="1" x14ac:dyDescent="0.15">
      <c r="B157" s="33"/>
      <c r="C157" s="33"/>
      <c r="D157" s="33"/>
      <c r="E157" s="33"/>
      <c r="F157" s="33"/>
      <c r="G157" s="33"/>
      <c r="H157" s="33"/>
      <c r="P157" s="38"/>
    </row>
    <row r="158" spans="2:16" s="37" customFormat="1" ht="14.65" hidden="1" customHeight="1" x14ac:dyDescent="0.15">
      <c r="B158" s="30"/>
      <c r="C158" s="30"/>
      <c r="D158" s="30"/>
      <c r="E158" s="30"/>
      <c r="F158" s="30"/>
      <c r="G158" s="30"/>
      <c r="H158" s="30"/>
      <c r="P158" s="33"/>
    </row>
    <row r="159" spans="2:16" s="37" customFormat="1" ht="14.65" hidden="1" customHeight="1" x14ac:dyDescent="0.15">
      <c r="B159" s="30"/>
      <c r="C159" s="30"/>
      <c r="D159" s="30"/>
      <c r="E159" s="30"/>
      <c r="F159" s="30"/>
      <c r="G159" s="30"/>
      <c r="H159" s="30"/>
      <c r="P159" s="30"/>
    </row>
    <row r="160" spans="2:16" s="37" customFormat="1" ht="14.65" hidden="1" customHeight="1" x14ac:dyDescent="0.15">
      <c r="P160" s="30"/>
    </row>
    <row r="161" spans="1:16" s="37" customFormat="1" ht="14.65" hidden="1" customHeight="1" x14ac:dyDescent="0.15"/>
    <row r="162" spans="1:16" s="37" customFormat="1" ht="14.65" hidden="1" customHeight="1" x14ac:dyDescent="0.15"/>
    <row r="163" spans="1:16" s="37" customFormat="1" ht="14.65" hidden="1" customHeight="1" x14ac:dyDescent="0.15"/>
    <row r="164" spans="1:16" s="37" customFormat="1" ht="14.65" hidden="1" customHeight="1" x14ac:dyDescent="0.15"/>
    <row r="165" spans="1:16" s="37" customFormat="1" ht="14.65" hidden="1" customHeight="1" x14ac:dyDescent="0.15"/>
    <row r="166" spans="1:16" s="37" customFormat="1" ht="14.65" hidden="1" customHeight="1" x14ac:dyDescent="0.15"/>
    <row r="167" spans="1:16" s="37" customFormat="1" ht="14.65" hidden="1" customHeight="1" x14ac:dyDescent="0.15"/>
    <row r="168" spans="1:16" s="37" customFormat="1" ht="14.65" hidden="1" customHeight="1" x14ac:dyDescent="0.15"/>
    <row r="169" spans="1:16" s="37" customFormat="1" ht="14.65" hidden="1" customHeight="1" x14ac:dyDescent="0.15"/>
    <row r="170" spans="1:16" s="37" customFormat="1" ht="14.65" hidden="1" customHeight="1" x14ac:dyDescent="0.15">
      <c r="A170" s="38"/>
    </row>
    <row r="171" spans="1:16" s="37" customFormat="1" ht="14.65" hidden="1" customHeight="1" x14ac:dyDescent="0.15">
      <c r="A171" s="33"/>
    </row>
    <row r="172" spans="1:16" s="37" customFormat="1" ht="14.65" hidden="1" customHeight="1" x14ac:dyDescent="0.15">
      <c r="A172" s="30"/>
      <c r="I172" s="38"/>
      <c r="J172" s="38"/>
      <c r="K172" s="38"/>
      <c r="L172" s="38"/>
      <c r="M172" s="38"/>
      <c r="N172" s="38"/>
      <c r="O172" s="38"/>
    </row>
    <row r="173" spans="1:16" s="37" customFormat="1" ht="14.65" hidden="1" customHeight="1" x14ac:dyDescent="0.15">
      <c r="A173" s="30"/>
      <c r="I173" s="33"/>
      <c r="J173" s="33"/>
      <c r="K173" s="33"/>
      <c r="L173" s="33"/>
      <c r="M173" s="33"/>
      <c r="N173" s="33"/>
      <c r="O173" s="33"/>
    </row>
    <row r="174" spans="1:16" s="37" customFormat="1" ht="14.65" hidden="1" customHeight="1" x14ac:dyDescent="0.15">
      <c r="I174" s="30"/>
      <c r="J174" s="30"/>
      <c r="K174" s="30"/>
      <c r="L174" s="30"/>
      <c r="M174" s="30"/>
      <c r="N174" s="30"/>
      <c r="O174" s="30"/>
    </row>
    <row r="175" spans="1:16" s="37" customFormat="1" ht="14.65" hidden="1" customHeight="1" x14ac:dyDescent="0.15">
      <c r="I175" s="30"/>
      <c r="J175" s="30"/>
      <c r="K175" s="30"/>
      <c r="L175" s="30"/>
      <c r="M175" s="30"/>
      <c r="N175" s="30"/>
      <c r="O175" s="30"/>
    </row>
    <row r="176" spans="1:16" s="38" customFormat="1" ht="14.65" hidden="1" customHeight="1" x14ac:dyDescent="0.1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s="33" customFormat="1" ht="14.65" hidden="1" customHeight="1" x14ac:dyDescent="0.1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ht="14.65" hidden="1" customHeight="1" x14ac:dyDescent="0.1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 x14ac:dyDescent="0.1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s="37" customFormat="1" ht="14.65" hidden="1" customHeight="1" x14ac:dyDescent="0.15"/>
    <row r="181" spans="1:16" s="37" customFormat="1" ht="14.65" hidden="1" customHeight="1" x14ac:dyDescent="0.15"/>
    <row r="182" spans="1:16" s="37" customFormat="1" ht="14.65" hidden="1" customHeight="1" x14ac:dyDescent="0.15"/>
    <row r="183" spans="1:16" s="37" customFormat="1" ht="14.65" hidden="1" customHeight="1" x14ac:dyDescent="0.15"/>
    <row r="184" spans="1:16" s="37" customFormat="1" ht="14.65" hidden="1" customHeight="1" x14ac:dyDescent="0.15"/>
    <row r="185" spans="1:16" s="37" customFormat="1" ht="14.65" hidden="1" customHeight="1" x14ac:dyDescent="0.15"/>
    <row r="186" spans="1:16" s="37" customFormat="1" ht="14.65" hidden="1" customHeight="1" x14ac:dyDescent="0.15"/>
    <row r="187" spans="1:16" s="37" customFormat="1" ht="14.65" hidden="1" customHeight="1" x14ac:dyDescent="0.15"/>
    <row r="188" spans="1:16" s="37" customFormat="1" ht="14.65" hidden="1" customHeight="1" x14ac:dyDescent="0.15"/>
    <row r="189" spans="1:16" s="37" customFormat="1" ht="14.65" hidden="1" customHeight="1" x14ac:dyDescent="0.15"/>
    <row r="190" spans="1:16" s="37" customFormat="1" ht="14.65" hidden="1" customHeight="1" x14ac:dyDescent="0.15"/>
    <row r="191" spans="1:16" s="37" customFormat="1" ht="14.65" hidden="1" customHeight="1" x14ac:dyDescent="0.15"/>
    <row r="192" spans="1:16" s="37" customFormat="1" ht="14.65" hidden="1" customHeight="1" x14ac:dyDescent="0.15"/>
    <row r="193" s="37" customFormat="1" ht="14.65" hidden="1" customHeight="1" x14ac:dyDescent="0.15"/>
    <row r="194" s="37" customFormat="1" ht="14.65" hidden="1" customHeight="1" x14ac:dyDescent="0.15"/>
    <row r="195" s="37" customFormat="1" ht="14.65" hidden="1" customHeight="1" x14ac:dyDescent="0.15"/>
    <row r="196" s="37" customFormat="1" ht="14.65" hidden="1" customHeight="1" x14ac:dyDescent="0.15"/>
    <row r="197" s="37" customFormat="1" ht="14.65" hidden="1" customHeight="1" x14ac:dyDescent="0.15"/>
    <row r="198" s="37" customFormat="1" ht="14.65" hidden="1" customHeight="1" x14ac:dyDescent="0.15"/>
    <row r="199" s="37" customFormat="1" ht="14.65" hidden="1" customHeight="1" x14ac:dyDescent="0.15"/>
    <row r="200" s="37" customFormat="1" ht="14.65" hidden="1" customHeight="1" x14ac:dyDescent="0.15"/>
    <row r="201" s="37" customFormat="1" ht="14.65" hidden="1" customHeight="1" x14ac:dyDescent="0.15"/>
    <row r="202" s="37" customFormat="1" ht="14.65" hidden="1" customHeight="1" x14ac:dyDescent="0.15"/>
    <row r="203" s="37" customFormat="1" ht="14.65" hidden="1" customHeight="1" x14ac:dyDescent="0.15"/>
    <row r="204" s="37" customFormat="1" ht="14.65" hidden="1" customHeight="1" x14ac:dyDescent="0.15"/>
    <row r="205" s="37" customFormat="1" ht="14.65" hidden="1" customHeight="1" x14ac:dyDescent="0.15"/>
    <row r="206" s="37" customFormat="1" ht="14.65" hidden="1" customHeight="1" x14ac:dyDescent="0.15"/>
    <row r="207" s="37" customFormat="1" ht="14.65" hidden="1" customHeight="1" x14ac:dyDescent="0.15"/>
    <row r="208" s="37" customFormat="1" ht="14.65" hidden="1" customHeight="1" x14ac:dyDescent="0.15"/>
    <row r="209" spans="2:16" s="37" customFormat="1" ht="14.65" hidden="1" customHeight="1" x14ac:dyDescent="0.15"/>
    <row r="210" spans="2:16" s="37" customFormat="1" ht="14.65" hidden="1" customHeight="1" x14ac:dyDescent="0.15"/>
    <row r="211" spans="2:16" s="37" customFormat="1" ht="14.65" hidden="1" customHeight="1" x14ac:dyDescent="0.15"/>
    <row r="212" spans="2:16" s="37" customFormat="1" ht="14.65" hidden="1" customHeight="1" x14ac:dyDescent="0.15"/>
    <row r="213" spans="2:16" s="37" customFormat="1" ht="14.65" hidden="1" customHeight="1" x14ac:dyDescent="0.15"/>
    <row r="214" spans="2:16" s="37" customFormat="1" ht="14.65" hidden="1" customHeight="1" x14ac:dyDescent="0.15"/>
    <row r="215" spans="2:16" s="37" customFormat="1" ht="14.65" hidden="1" customHeight="1" x14ac:dyDescent="0.15"/>
    <row r="216" spans="2:16" s="37" customFormat="1" ht="14.65" hidden="1" customHeight="1" x14ac:dyDescent="0.15">
      <c r="B216" s="30"/>
      <c r="C216" s="30"/>
      <c r="D216" s="30"/>
      <c r="E216" s="30"/>
      <c r="F216" s="30"/>
      <c r="G216" s="30"/>
      <c r="H216" s="30"/>
    </row>
    <row r="217" spans="2:16" s="37" customFormat="1" ht="14.65" hidden="1" customHeight="1" x14ac:dyDescent="0.15">
      <c r="B217" s="30"/>
      <c r="C217" s="30"/>
      <c r="D217" s="30"/>
      <c r="E217" s="30"/>
      <c r="F217" s="30"/>
      <c r="G217" s="30"/>
      <c r="H217" s="30"/>
      <c r="P217" s="30"/>
    </row>
    <row r="218" spans="2:16" s="37" customFormat="1" ht="14.65" hidden="1" customHeight="1" x14ac:dyDescent="0.15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 x14ac:dyDescent="0.15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 x14ac:dyDescent="0.15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 x14ac:dyDescent="0.15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 x14ac:dyDescent="0.15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 x14ac:dyDescent="0.15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 x14ac:dyDescent="0.15">
      <c r="P224" s="30"/>
    </row>
    <row r="225" spans="1:16" s="37" customFormat="1" ht="14.65" hidden="1" customHeight="1" x14ac:dyDescent="0.15"/>
    <row r="226" spans="1:16" s="37" customFormat="1" ht="14.65" hidden="1" customHeight="1" x14ac:dyDescent="0.15">
      <c r="B226" s="30"/>
      <c r="C226" s="30"/>
      <c r="D226" s="30"/>
      <c r="E226" s="30"/>
      <c r="F226" s="30"/>
      <c r="G226" s="30"/>
      <c r="H226" s="30"/>
    </row>
    <row r="227" spans="1:16" s="37" customFormat="1" ht="14.65" hidden="1" customHeight="1" x14ac:dyDescent="0.15">
      <c r="B227" s="30"/>
      <c r="C227" s="30"/>
      <c r="D227" s="30"/>
      <c r="E227" s="30"/>
      <c r="F227" s="30"/>
      <c r="G227" s="30"/>
      <c r="H227" s="30"/>
      <c r="P227" s="30"/>
    </row>
    <row r="228" spans="1:16" s="37" customFormat="1" ht="14.65" hidden="1" customHeight="1" x14ac:dyDescent="0.15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 x14ac:dyDescent="0.15">
      <c r="P229" s="30"/>
    </row>
    <row r="230" spans="1:16" s="37" customFormat="1" ht="14.65" hidden="1" customHeight="1" x14ac:dyDescent="0.15">
      <c r="A230" s="30"/>
    </row>
    <row r="231" spans="1:16" s="37" customFormat="1" ht="14.65" hidden="1" customHeight="1" x14ac:dyDescent="0.15">
      <c r="A231" s="30"/>
    </row>
    <row r="232" spans="1:16" s="37" customFormat="1" ht="14.65" hidden="1" customHeight="1" x14ac:dyDescent="0.15">
      <c r="A232" s="30"/>
      <c r="I232" s="30"/>
      <c r="J232" s="30"/>
      <c r="K232" s="30"/>
      <c r="L232" s="30"/>
      <c r="M232" s="30"/>
      <c r="N232" s="30"/>
      <c r="O232" s="30"/>
    </row>
    <row r="233" spans="1:16" s="37" customFormat="1" ht="14.65" hidden="1" customHeight="1" x14ac:dyDescent="0.15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 x14ac:dyDescent="0.15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 x14ac:dyDescent="0.15">
      <c r="A235" s="30"/>
      <c r="I235" s="30"/>
      <c r="J235" s="30"/>
      <c r="K235" s="30"/>
      <c r="L235" s="30"/>
      <c r="M235" s="30"/>
      <c r="N235" s="30"/>
      <c r="O235" s="30"/>
    </row>
    <row r="236" spans="1:16" ht="14.65" hidden="1" customHeight="1" x14ac:dyDescent="0.15">
      <c r="B236" s="37"/>
      <c r="C236" s="37"/>
      <c r="D236" s="37"/>
      <c r="E236" s="37"/>
      <c r="F236" s="37"/>
      <c r="G236" s="37"/>
      <c r="H236" s="37"/>
      <c r="P236" s="37"/>
    </row>
    <row r="237" spans="1:16" ht="14.65" hidden="1" customHeight="1" x14ac:dyDescent="0.15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 x14ac:dyDescent="0.15">
      <c r="A238" s="37"/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 x14ac:dyDescent="0.15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 x14ac:dyDescent="0.1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ht="14.65" hidden="1" customHeight="1" x14ac:dyDescent="0.1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 x14ac:dyDescent="0.15">
      <c r="B242" s="37"/>
      <c r="C242" s="37"/>
      <c r="D242" s="37"/>
      <c r="E242" s="37"/>
      <c r="F242" s="37"/>
      <c r="G242" s="37"/>
      <c r="H242" s="37"/>
      <c r="P242" s="37"/>
    </row>
    <row r="243" spans="1:16" ht="14.65" hidden="1" customHeight="1" x14ac:dyDescent="0.15">
      <c r="A243" s="37"/>
      <c r="B243" s="37"/>
      <c r="C243" s="37"/>
      <c r="D243" s="37"/>
      <c r="E243" s="37"/>
      <c r="F243" s="37"/>
      <c r="G243" s="37"/>
      <c r="H243" s="37"/>
      <c r="P243" s="37"/>
    </row>
    <row r="244" spans="1:16" s="37" customFormat="1" ht="14.65" hidden="1" customHeight="1" x14ac:dyDescent="0.15">
      <c r="I244" s="30"/>
      <c r="J244" s="30"/>
      <c r="K244" s="30"/>
      <c r="L244" s="30"/>
      <c r="M244" s="30"/>
      <c r="N244" s="30"/>
      <c r="O244" s="30"/>
    </row>
    <row r="245" spans="1:16" s="37" customFormat="1" ht="14.65" hidden="1" customHeight="1" x14ac:dyDescent="0.15"/>
    <row r="246" spans="1:16" ht="14.65" hidden="1" customHeight="1" x14ac:dyDescent="0.1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ht="14.65" hidden="1" customHeight="1" x14ac:dyDescent="0.1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 x14ac:dyDescent="0.1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s="37" customFormat="1" ht="14.65" hidden="1" customHeight="1" x14ac:dyDescent="0.15"/>
    <row r="250" spans="1:16" s="37" customFormat="1" ht="14.65" hidden="1" customHeight="1" x14ac:dyDescent="0.15"/>
    <row r="251" spans="1:16" s="37" customFormat="1" ht="14.65" hidden="1" customHeight="1" x14ac:dyDescent="0.15"/>
    <row r="252" spans="1:16" s="37" customFormat="1" ht="14.65" hidden="1" customHeight="1" x14ac:dyDescent="0.15"/>
    <row r="253" spans="1:16" s="37" customFormat="1" ht="14.65" hidden="1" customHeight="1" x14ac:dyDescent="0.15"/>
    <row r="254" spans="1:16" s="37" customFormat="1" ht="14.65" hidden="1" customHeight="1" x14ac:dyDescent="0.15"/>
    <row r="255" spans="1:16" s="37" customFormat="1" ht="14.65" hidden="1" customHeight="1" x14ac:dyDescent="0.15"/>
    <row r="256" spans="1:16" s="37" customFormat="1" ht="14.65" hidden="1" customHeight="1" x14ac:dyDescent="0.15"/>
    <row r="257" spans="1:16" s="37" customFormat="1" ht="14.65" hidden="1" customHeight="1" x14ac:dyDescent="0.15"/>
    <row r="258" spans="1:16" s="37" customFormat="1" ht="14.65" hidden="1" customHeight="1" x14ac:dyDescent="0.15">
      <c r="B258" s="30"/>
      <c r="C258" s="30"/>
      <c r="D258" s="30"/>
      <c r="E258" s="30"/>
      <c r="F258" s="30"/>
      <c r="G258" s="30"/>
      <c r="H258" s="30"/>
    </row>
    <row r="259" spans="1:16" s="37" customFormat="1" ht="14.65" hidden="1" customHeight="1" x14ac:dyDescent="0.15">
      <c r="B259" s="30"/>
      <c r="C259" s="30"/>
      <c r="D259" s="30"/>
      <c r="E259" s="30"/>
      <c r="F259" s="30"/>
      <c r="G259" s="30"/>
      <c r="H259" s="30"/>
      <c r="P259" s="30"/>
    </row>
    <row r="260" spans="1:16" s="37" customFormat="1" ht="14.65" hidden="1" customHeight="1" x14ac:dyDescent="0.15">
      <c r="B260" s="30"/>
      <c r="C260" s="30"/>
      <c r="D260" s="30"/>
      <c r="E260" s="30"/>
      <c r="F260" s="30"/>
      <c r="G260" s="30"/>
      <c r="H260" s="30"/>
      <c r="P260" s="30"/>
    </row>
    <row r="261" spans="1:16" s="37" customFormat="1" ht="14.65" hidden="1" customHeight="1" x14ac:dyDescent="0.15">
      <c r="B261" s="30"/>
      <c r="C261" s="30"/>
      <c r="D261" s="30"/>
      <c r="E261" s="30"/>
      <c r="F261" s="30"/>
      <c r="G261" s="30"/>
      <c r="H261" s="30"/>
      <c r="P261" s="30"/>
    </row>
    <row r="262" spans="1:16" s="37" customFormat="1" ht="14.65" hidden="1" customHeight="1" x14ac:dyDescent="0.15">
      <c r="B262" s="30"/>
      <c r="C262" s="30"/>
      <c r="D262" s="30"/>
      <c r="E262" s="30"/>
      <c r="F262" s="30"/>
      <c r="G262" s="30"/>
      <c r="H262" s="30"/>
      <c r="P262" s="30"/>
    </row>
    <row r="263" spans="1:16" s="37" customFormat="1" ht="14.65" hidden="1" customHeight="1" x14ac:dyDescent="0.15">
      <c r="B263" s="30"/>
      <c r="C263" s="30"/>
      <c r="D263" s="30"/>
      <c r="E263" s="30"/>
      <c r="F263" s="30"/>
      <c r="G263" s="30"/>
      <c r="H263" s="30"/>
      <c r="P263" s="30"/>
    </row>
    <row r="264" spans="1:16" s="37" customFormat="1" ht="14.65" hidden="1" customHeight="1" x14ac:dyDescent="0.15">
      <c r="B264" s="30"/>
      <c r="C264" s="30"/>
      <c r="D264" s="30"/>
      <c r="E264" s="30"/>
      <c r="F264" s="30"/>
      <c r="G264" s="30"/>
      <c r="H264" s="30"/>
      <c r="P264" s="30"/>
    </row>
    <row r="265" spans="1:16" s="37" customFormat="1" ht="14.65" hidden="1" customHeight="1" x14ac:dyDescent="0.15">
      <c r="B265" s="30"/>
      <c r="C265" s="30"/>
      <c r="D265" s="30"/>
      <c r="E265" s="30"/>
      <c r="F265" s="30"/>
      <c r="G265" s="30"/>
      <c r="H265" s="30"/>
      <c r="P265" s="30"/>
    </row>
    <row r="266" spans="1:16" s="37" customFormat="1" ht="14.65" hidden="1" customHeight="1" x14ac:dyDescent="0.15">
      <c r="B266" s="30"/>
      <c r="C266" s="30"/>
      <c r="D266" s="30"/>
      <c r="E266" s="30"/>
      <c r="F266" s="30"/>
      <c r="G266" s="30"/>
      <c r="H266" s="30"/>
      <c r="P266" s="30"/>
    </row>
    <row r="267" spans="1:16" s="37" customFormat="1" ht="14.65" hidden="1" customHeight="1" x14ac:dyDescent="0.15">
      <c r="B267" s="30"/>
      <c r="C267" s="30"/>
      <c r="D267" s="30"/>
      <c r="E267" s="30"/>
      <c r="F267" s="30"/>
      <c r="G267" s="30"/>
      <c r="H267" s="30"/>
      <c r="P267" s="30"/>
    </row>
    <row r="268" spans="1:16" s="37" customFormat="1" ht="14.65" hidden="1" customHeight="1" x14ac:dyDescent="0.15">
      <c r="B268" s="30"/>
      <c r="C268" s="30"/>
      <c r="D268" s="30"/>
      <c r="E268" s="30"/>
      <c r="F268" s="30"/>
      <c r="G268" s="30"/>
      <c r="H268" s="30"/>
      <c r="P268" s="30"/>
    </row>
    <row r="269" spans="1:16" s="37" customFormat="1" ht="14.65" hidden="1" customHeight="1" x14ac:dyDescent="0.15">
      <c r="B269" s="30"/>
      <c r="C269" s="30"/>
      <c r="D269" s="30"/>
      <c r="E269" s="30"/>
      <c r="F269" s="30"/>
      <c r="G269" s="30"/>
      <c r="H269" s="30"/>
      <c r="P269" s="30"/>
    </row>
    <row r="270" spans="1:16" s="37" customFormat="1" ht="14.65" hidden="1" customHeight="1" x14ac:dyDescent="0.15">
      <c r="B270" s="30"/>
      <c r="C270" s="30"/>
      <c r="D270" s="30"/>
      <c r="E270" s="30"/>
      <c r="F270" s="30"/>
      <c r="G270" s="30"/>
      <c r="H270" s="30"/>
      <c r="P270" s="30"/>
    </row>
    <row r="271" spans="1:16" s="37" customFormat="1" ht="14.65" hidden="1" customHeight="1" x14ac:dyDescent="0.15">
      <c r="B271" s="30"/>
      <c r="C271" s="30"/>
      <c r="D271" s="30"/>
      <c r="E271" s="30"/>
      <c r="F271" s="30"/>
      <c r="G271" s="30"/>
      <c r="H271" s="30"/>
      <c r="P271" s="30"/>
    </row>
    <row r="272" spans="1:16" s="37" customFormat="1" ht="14.65" hidden="1" customHeight="1" x14ac:dyDescent="0.15">
      <c r="A272" s="30"/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 x14ac:dyDescent="0.15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 x14ac:dyDescent="0.1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1:16" s="37" customFormat="1" ht="14.65" hidden="1" customHeight="1" x14ac:dyDescent="0.1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 x14ac:dyDescent="0.1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 x14ac:dyDescent="0.1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ht="14.65" hidden="1" customHeight="1" x14ac:dyDescent="0.15"/>
    <row r="279" spans="1:16" ht="14.65" hidden="1" customHeight="1" x14ac:dyDescent="0.15"/>
  </sheetData>
  <mergeCells count="4">
    <mergeCell ref="B62:G62"/>
    <mergeCell ref="I22:O22"/>
    <mergeCell ref="I61:O61"/>
    <mergeCell ref="I62:O62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30B-B072-448A-A680-18A016F60B4F}">
  <sheetPr>
    <tabColor theme="9" tint="0.39997558519241921"/>
  </sheetPr>
  <dimension ref="C1:I22"/>
  <sheetViews>
    <sheetView view="pageBreakPreview" zoomScale="80" zoomScaleNormal="80" zoomScaleSheetLayoutView="80" workbookViewId="0">
      <selection activeCell="H47" sqref="H47:I47"/>
    </sheetView>
  </sheetViews>
  <sheetFormatPr defaultColWidth="9" defaultRowHeight="13.5" x14ac:dyDescent="0.15"/>
  <cols>
    <col min="1" max="1" width="19.5" style="328" bestFit="1" customWidth="1"/>
    <col min="2" max="2" width="1" style="328" customWidth="1"/>
    <col min="3" max="3" width="26.125" style="328" bestFit="1" customWidth="1"/>
    <col min="4" max="4" width="18.625" style="328" customWidth="1"/>
    <col min="5" max="5" width="20" style="328" bestFit="1" customWidth="1"/>
    <col min="6" max="6" width="3.5" style="328" customWidth="1"/>
    <col min="7" max="7" width="26.125" style="328" bestFit="1" customWidth="1"/>
    <col min="8" max="8" width="18.625" style="328" customWidth="1"/>
    <col min="9" max="9" width="20" style="328" bestFit="1" customWidth="1"/>
    <col min="10" max="10" width="11.375" style="328" customWidth="1"/>
    <col min="11" max="16384" width="9" style="328"/>
  </cols>
  <sheetData>
    <row r="1" spans="3:9" ht="11.25" customHeight="1" x14ac:dyDescent="0.15"/>
    <row r="2" spans="3:9" ht="19.5" customHeight="1" x14ac:dyDescent="0.15">
      <c r="C2" s="363" t="s">
        <v>248</v>
      </c>
      <c r="D2" s="350"/>
      <c r="E2" s="331" t="s">
        <v>173</v>
      </c>
      <c r="F2" s="350"/>
      <c r="G2" s="364" t="s">
        <v>249</v>
      </c>
      <c r="H2" s="350"/>
      <c r="I2" s="331" t="s">
        <v>173</v>
      </c>
    </row>
    <row r="3" spans="3:9" s="336" customFormat="1" ht="30" customHeight="1" x14ac:dyDescent="0.15">
      <c r="C3" s="354" t="s">
        <v>241</v>
      </c>
      <c r="D3" s="354" t="s">
        <v>250</v>
      </c>
      <c r="E3" s="354" t="s">
        <v>251</v>
      </c>
      <c r="G3" s="354" t="s">
        <v>241</v>
      </c>
      <c r="H3" s="354" t="s">
        <v>250</v>
      </c>
      <c r="I3" s="354" t="s">
        <v>251</v>
      </c>
    </row>
    <row r="4" spans="3:9" s="336" customFormat="1" ht="16.350000000000001" customHeight="1" x14ac:dyDescent="0.15">
      <c r="C4" s="335" t="s">
        <v>252</v>
      </c>
      <c r="D4" s="365"/>
      <c r="E4" s="365"/>
      <c r="F4" s="286"/>
      <c r="G4" s="365" t="s">
        <v>252</v>
      </c>
      <c r="H4" s="365"/>
      <c r="I4" s="365"/>
    </row>
    <row r="5" spans="3:9" s="336" customFormat="1" ht="21" customHeight="1" x14ac:dyDescent="0.15">
      <c r="C5" s="366" t="str">
        <f>[2]未収金及び長期延滞債権!C5</f>
        <v>その他の貸付金</v>
      </c>
      <c r="D5" s="367"/>
      <c r="E5" s="367"/>
      <c r="F5" s="368"/>
      <c r="G5" s="369" t="s">
        <v>247</v>
      </c>
      <c r="H5" s="367"/>
      <c r="I5" s="367"/>
    </row>
    <row r="6" spans="3:9" s="336" customFormat="1" ht="21" customHeight="1" x14ac:dyDescent="0.15">
      <c r="C6" s="340" t="str">
        <f>[2]未収金及び長期延滞債権!C6</f>
        <v>　住宅新築資金貸付金（元金）</v>
      </c>
      <c r="D6" s="314">
        <f>ROUND([2]未収金及び長期延滞債権!D6/1000,0)</f>
        <v>16048</v>
      </c>
      <c r="E6" s="370">
        <f>ROUND([2]未収金及び長期延滞債権!E6/1000,0)</f>
        <v>991</v>
      </c>
      <c r="F6" s="368"/>
      <c r="G6" s="355" t="str">
        <f>[2]未収金及び長期延滞債権!G6</f>
        <v>　住宅新築資金貸付金（元金）</v>
      </c>
      <c r="H6" s="314">
        <f>ROUND([2]未収金及び長期延滞債権!H6/1000,0)</f>
        <v>0</v>
      </c>
      <c r="I6" s="314">
        <f>ROUND([2]未収金及び長期延滞債権!I6/1000,0)</f>
        <v>0</v>
      </c>
    </row>
    <row r="7" spans="3:9" s="336" customFormat="1" ht="21" customHeight="1" thickBot="1" x14ac:dyDescent="0.2">
      <c r="C7" s="371" t="s">
        <v>253</v>
      </c>
      <c r="D7" s="372">
        <f>ROUND([2]未収金及び長期延滞債権!D7/1000,0)</f>
        <v>16048</v>
      </c>
      <c r="E7" s="372">
        <f>ROUND([2]未収金及び長期延滞債権!E7/1000,0)</f>
        <v>991</v>
      </c>
      <c r="F7" s="368"/>
      <c r="G7" s="373" t="s">
        <v>253</v>
      </c>
      <c r="H7" s="372">
        <f>ROUND([2]未収金及び長期延滞債権!H7/1000,0)</f>
        <v>0</v>
      </c>
      <c r="I7" s="372">
        <f>ROUND([2]未収金及び長期延滞債権!I7/1000,0)</f>
        <v>0</v>
      </c>
    </row>
    <row r="8" spans="3:9" s="336" customFormat="1" ht="16.350000000000001" customHeight="1" thickTop="1" x14ac:dyDescent="0.15">
      <c r="C8" s="374" t="s">
        <v>254</v>
      </c>
      <c r="D8" s="375"/>
      <c r="E8" s="375"/>
      <c r="F8" s="368"/>
      <c r="G8" s="375" t="s">
        <v>254</v>
      </c>
      <c r="H8" s="375"/>
      <c r="I8" s="375"/>
    </row>
    <row r="9" spans="3:9" s="336" customFormat="1" ht="16.350000000000001" customHeight="1" x14ac:dyDescent="0.15">
      <c r="C9" s="338" t="s">
        <v>255</v>
      </c>
      <c r="D9" s="367"/>
      <c r="E9" s="367"/>
      <c r="F9" s="368"/>
      <c r="G9" s="367" t="s">
        <v>255</v>
      </c>
      <c r="H9" s="367"/>
      <c r="I9" s="367"/>
    </row>
    <row r="10" spans="3:9" s="336" customFormat="1" ht="21" customHeight="1" x14ac:dyDescent="0.15">
      <c r="C10" s="355" t="str">
        <f>[2]未収金及び長期延滞債権!C10</f>
        <v>　町民税</v>
      </c>
      <c r="D10" s="314">
        <f>ROUND([2]未収金及び長期延滞債権!D10/1000,0)</f>
        <v>1147</v>
      </c>
      <c r="E10" s="314">
        <f>ROUND([2]未収金及び長期延滞債権!E10/1000,0)</f>
        <v>47</v>
      </c>
      <c r="F10" s="368"/>
      <c r="G10" s="314" t="str">
        <f>C10</f>
        <v>　町民税</v>
      </c>
      <c r="H10" s="314">
        <f>ROUND([2]未収金及び長期延滞債権!H10/1000,0)</f>
        <v>1137</v>
      </c>
      <c r="I10" s="314">
        <f>ROUND([2]未収金及び長期延滞債権!I10/1000,0)</f>
        <v>47</v>
      </c>
    </row>
    <row r="11" spans="3:9" s="336" customFormat="1" ht="21" customHeight="1" x14ac:dyDescent="0.15">
      <c r="C11" s="355" t="str">
        <f>[2]未収金及び長期延滞債権!C11</f>
        <v>　固定資産税</v>
      </c>
      <c r="D11" s="314">
        <f>ROUND([2]未収金及び長期延滞債権!D11/1000,0)</f>
        <v>2651</v>
      </c>
      <c r="E11" s="314">
        <f>ROUND([2]未収金及び長期延滞債権!E11/1000,0)</f>
        <v>350</v>
      </c>
      <c r="F11" s="368"/>
      <c r="G11" s="314" t="str">
        <f>C11</f>
        <v>　固定資産税</v>
      </c>
      <c r="H11" s="314">
        <f>ROUND([2]未収金及び長期延滞債権!H11/1000,0)</f>
        <v>1284</v>
      </c>
      <c r="I11" s="314">
        <f>ROUND([2]未収金及び長期延滞債権!I11/1000,0)</f>
        <v>169</v>
      </c>
    </row>
    <row r="12" spans="3:9" s="336" customFormat="1" ht="21" customHeight="1" x14ac:dyDescent="0.15">
      <c r="C12" s="355" t="str">
        <f>[2]未収金及び長期延滞債権!C12</f>
        <v>　軽自動車税</v>
      </c>
      <c r="D12" s="314">
        <f>ROUND([2]未収金及び長期延滞債権!D12/1000,0)</f>
        <v>64</v>
      </c>
      <c r="E12" s="314">
        <f>ROUND([2]未収金及び長期延滞債権!E12/1000,0)</f>
        <v>9</v>
      </c>
      <c r="F12" s="368"/>
      <c r="G12" s="375" t="str">
        <f>C12</f>
        <v>　軽自動車税</v>
      </c>
      <c r="H12" s="314">
        <f>ROUND([2]未収金及び長期延滞債権!H12/1000,0)</f>
        <v>60</v>
      </c>
      <c r="I12" s="314">
        <f>ROUND([2]未収金及び長期延滞債権!I12/1000,0)</f>
        <v>8</v>
      </c>
    </row>
    <row r="13" spans="3:9" s="336" customFormat="1" ht="21" customHeight="1" x14ac:dyDescent="0.15">
      <c r="C13" s="355" t="s">
        <v>256</v>
      </c>
      <c r="D13" s="314"/>
      <c r="E13" s="314"/>
      <c r="F13" s="368"/>
      <c r="G13" s="314" t="s">
        <v>256</v>
      </c>
      <c r="H13" s="314"/>
      <c r="I13" s="314"/>
    </row>
    <row r="14" spans="3:9" s="336" customFormat="1" ht="21" customHeight="1" x14ac:dyDescent="0.15">
      <c r="C14" s="355" t="str">
        <f>[2]未収金及び長期延滞債権!C14</f>
        <v>　使用料</v>
      </c>
      <c r="D14" s="314">
        <f>ROUND([2]未収金及び長期延滞債権!D14/1000,0)</f>
        <v>77</v>
      </c>
      <c r="E14" s="314">
        <f>ROUND([2]未収金及び長期延滞債権!E14/1000,0)</f>
        <v>10</v>
      </c>
      <c r="F14" s="368"/>
      <c r="G14" s="314" t="s">
        <v>257</v>
      </c>
      <c r="H14" s="314">
        <f>ROUND([2]未収金及び長期延滞債権!H14/1000,0)</f>
        <v>0</v>
      </c>
      <c r="I14" s="314">
        <f>ROUND([2]未収金及び長期延滞債権!I14/1000,0)</f>
        <v>0</v>
      </c>
    </row>
    <row r="15" spans="3:9" s="336" customFormat="1" ht="21" customHeight="1" x14ac:dyDescent="0.15">
      <c r="C15" s="355" t="str">
        <f>[2]未収金及び長期延滞債権!C15</f>
        <v>　雑入</v>
      </c>
      <c r="D15" s="314">
        <f>ROUND([2]未収金及び長期延滞債権!D15/1000,0)</f>
        <v>1233</v>
      </c>
      <c r="E15" s="314">
        <f>ROUND([2]未収金及び長期延滞債権!E15/1000,0)</f>
        <v>149</v>
      </c>
      <c r="F15" s="368"/>
      <c r="G15" s="314" t="s">
        <v>258</v>
      </c>
      <c r="H15" s="314">
        <f>ROUND([2]未収金及び長期延滞債権!H15/1000,0)</f>
        <v>722</v>
      </c>
      <c r="I15" s="314">
        <f>ROUND([2]未収金及び長期延滞債権!I15/1000,0)</f>
        <v>87</v>
      </c>
    </row>
    <row r="16" spans="3:9" s="336" customFormat="1" ht="21" customHeight="1" x14ac:dyDescent="0.15">
      <c r="C16" s="355" t="str">
        <f>[2]未収金及び長期延滞債権!C16</f>
        <v>　住宅新築資金貸付金（利息）</v>
      </c>
      <c r="D16" s="314">
        <f>ROUND([2]未収金及び長期延滞債権!D16/1000,0)</f>
        <v>1570</v>
      </c>
      <c r="E16" s="314">
        <f>ROUND([2]未収金及び長期延滞債権!E16/1000,0)</f>
        <v>83</v>
      </c>
      <c r="F16" s="368"/>
      <c r="G16" s="375" t="s">
        <v>259</v>
      </c>
      <c r="H16" s="314">
        <f>ROUND([2]未収金及び長期延滞債権!H16/1000,0)</f>
        <v>0</v>
      </c>
      <c r="I16" s="314">
        <f>ROUND([2]未収金及び長期延滞債権!I16/1000,0)</f>
        <v>0</v>
      </c>
    </row>
    <row r="17" spans="3:9" s="336" customFormat="1" ht="21" customHeight="1" thickBot="1" x14ac:dyDescent="0.2">
      <c r="C17" s="371" t="s">
        <v>253</v>
      </c>
      <c r="D17" s="372">
        <f>ROUND([2]未収金及び長期延滞債権!D17/1000,0)</f>
        <v>6742</v>
      </c>
      <c r="E17" s="372">
        <f>ROUND([2]未収金及び長期延滞債権!E17/1000,0)</f>
        <v>648</v>
      </c>
      <c r="F17" s="368"/>
      <c r="G17" s="373" t="s">
        <v>253</v>
      </c>
      <c r="H17" s="372">
        <f>ROUND([2]未収金及び長期延滞債権!H17/1000,0)</f>
        <v>3202</v>
      </c>
      <c r="I17" s="372">
        <f>ROUND([2]未収金及び長期延滞債権!I17/1000,0)</f>
        <v>312</v>
      </c>
    </row>
    <row r="18" spans="3:9" s="336" customFormat="1" ht="21" customHeight="1" thickTop="1" x14ac:dyDescent="0.15">
      <c r="C18" s="376" t="s">
        <v>196</v>
      </c>
      <c r="D18" s="367">
        <f>ROUND([2]未収金及び長期延滞債権!D18/1000,0)</f>
        <v>22790</v>
      </c>
      <c r="E18" s="367">
        <f>ROUND([2]未収金及び長期延滞債権!E18/1000,0)</f>
        <v>1638</v>
      </c>
      <c r="F18" s="368"/>
      <c r="G18" s="377" t="s">
        <v>196</v>
      </c>
      <c r="H18" s="367">
        <f>ROUND([2]未収金及び長期延滞債権!H18/1000,0)</f>
        <v>3202</v>
      </c>
      <c r="I18" s="367">
        <f>ROUND([2]未収金及び長期延滞債権!I18/1000,0)</f>
        <v>312</v>
      </c>
    </row>
    <row r="19" spans="3:9" s="336" customFormat="1" ht="21" customHeight="1" x14ac:dyDescent="0.15">
      <c r="C19" s="378"/>
      <c r="D19" s="379"/>
      <c r="E19" s="379"/>
      <c r="F19" s="380"/>
      <c r="G19" s="381"/>
      <c r="H19" s="379"/>
      <c r="I19" s="379"/>
    </row>
    <row r="20" spans="3:9" ht="6.75" customHeight="1" x14ac:dyDescent="0.15">
      <c r="C20" s="358"/>
      <c r="D20" s="359"/>
      <c r="E20" s="359"/>
      <c r="F20" s="360"/>
      <c r="G20" s="360"/>
      <c r="H20" s="360"/>
      <c r="I20" s="361"/>
    </row>
    <row r="21" spans="3:9" ht="18.75" customHeight="1" x14ac:dyDescent="0.15">
      <c r="D21" s="360"/>
      <c r="E21" s="360"/>
      <c r="F21" s="360"/>
      <c r="G21" s="360"/>
      <c r="H21" s="360"/>
      <c r="I21" s="361"/>
    </row>
    <row r="22" spans="3:9" x14ac:dyDescent="0.15">
      <c r="D22" s="362"/>
      <c r="E22" s="362"/>
      <c r="F22" s="362"/>
      <c r="G22" s="362"/>
    </row>
  </sheetData>
  <phoneticPr fontId="6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19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ECFE-BE86-4183-A27B-3E141A0F4D5F}">
  <sheetPr>
    <tabColor theme="9" tint="0.39997558519241921"/>
  </sheetPr>
  <dimension ref="B1:L32"/>
  <sheetViews>
    <sheetView view="pageBreakPreview" zoomScale="80" zoomScaleNormal="100" zoomScaleSheetLayoutView="80" workbookViewId="0">
      <selection activeCell="H47" sqref="H47:I47"/>
    </sheetView>
  </sheetViews>
  <sheetFormatPr defaultColWidth="9" defaultRowHeight="13.5" x14ac:dyDescent="0.15"/>
  <cols>
    <col min="1" max="1" width="4.375" style="328" customWidth="1"/>
    <col min="2" max="2" width="31.875" style="328" bestFit="1" customWidth="1"/>
    <col min="3" max="3" width="12.875" style="328" bestFit="1" customWidth="1"/>
    <col min="4" max="4" width="18.875" style="328" bestFit="1" customWidth="1"/>
    <col min="5" max="5" width="10.5" style="328" bestFit="1" customWidth="1"/>
    <col min="6" max="6" width="15" style="328" bestFit="1" customWidth="1"/>
    <col min="7" max="8" width="10.5" style="328" bestFit="1" customWidth="1"/>
    <col min="9" max="9" width="12.875" style="328" bestFit="1" customWidth="1"/>
    <col min="10" max="11" width="15.5" style="328" bestFit="1" customWidth="1"/>
    <col min="12" max="12" width="13.5" style="328" bestFit="1" customWidth="1"/>
    <col min="13" max="13" width="0.625" style="328" customWidth="1"/>
    <col min="14" max="14" width="5.375" style="328" customWidth="1"/>
    <col min="15" max="16384" width="9" style="328"/>
  </cols>
  <sheetData>
    <row r="1" spans="2:12" ht="16.5" customHeight="1" x14ac:dyDescent="0.15"/>
    <row r="2" spans="2:12" ht="14.25" x14ac:dyDescent="0.15">
      <c r="B2" s="382" t="s">
        <v>260</v>
      </c>
    </row>
    <row r="3" spans="2:12" ht="14.25" x14ac:dyDescent="0.15">
      <c r="B3" s="382" t="s">
        <v>261</v>
      </c>
      <c r="C3" s="383"/>
      <c r="D3" s="384"/>
      <c r="E3" s="384"/>
      <c r="F3" s="384"/>
      <c r="G3" s="384"/>
      <c r="H3" s="384"/>
      <c r="I3" s="384"/>
      <c r="J3" s="384"/>
      <c r="K3" s="384"/>
      <c r="L3" s="385" t="s">
        <v>173</v>
      </c>
    </row>
    <row r="4" spans="2:12" ht="15.95" customHeight="1" x14ac:dyDescent="0.15">
      <c r="B4" s="386" t="s">
        <v>233</v>
      </c>
      <c r="C4" s="387" t="s">
        <v>262</v>
      </c>
      <c r="D4" s="388"/>
      <c r="E4" s="389" t="s">
        <v>263</v>
      </c>
      <c r="F4" s="386" t="s">
        <v>264</v>
      </c>
      <c r="G4" s="386" t="s">
        <v>265</v>
      </c>
      <c r="H4" s="386" t="s">
        <v>266</v>
      </c>
      <c r="I4" s="387" t="s">
        <v>267</v>
      </c>
      <c r="J4" s="390"/>
      <c r="K4" s="391"/>
      <c r="L4" s="386" t="s">
        <v>268</v>
      </c>
    </row>
    <row r="5" spans="2:12" ht="32.450000000000003" customHeight="1" x14ac:dyDescent="0.15">
      <c r="B5" s="392"/>
      <c r="C5" s="393"/>
      <c r="D5" s="394" t="s">
        <v>269</v>
      </c>
      <c r="E5" s="395"/>
      <c r="F5" s="393"/>
      <c r="G5" s="393"/>
      <c r="H5" s="393"/>
      <c r="I5" s="396"/>
      <c r="J5" s="397" t="s">
        <v>270</v>
      </c>
      <c r="K5" s="397" t="s">
        <v>271</v>
      </c>
      <c r="L5" s="393"/>
    </row>
    <row r="6" spans="2:12" ht="29.45" customHeight="1" x14ac:dyDescent="0.15">
      <c r="B6" s="398" t="s">
        <v>272</v>
      </c>
      <c r="C6" s="399"/>
      <c r="D6" s="400"/>
      <c r="E6" s="401"/>
      <c r="F6" s="402"/>
      <c r="G6" s="402"/>
      <c r="H6" s="402"/>
      <c r="I6" s="402"/>
      <c r="J6" s="402"/>
      <c r="K6" s="402"/>
      <c r="L6" s="402"/>
    </row>
    <row r="7" spans="2:12" ht="29.45" customHeight="1" x14ac:dyDescent="0.15">
      <c r="B7" s="398" t="s">
        <v>273</v>
      </c>
      <c r="C7" s="399">
        <f>ROUND('[2]地方債（借入先別）'!C7/1000,0)</f>
        <v>580761</v>
      </c>
      <c r="D7" s="400">
        <f>ROUND('[2]地方債（借入先別）'!D7/1000,0)</f>
        <v>15172</v>
      </c>
      <c r="E7" s="401">
        <f>ROUND('[2]地方債（借入先別）'!E7/1000,0)</f>
        <v>22746</v>
      </c>
      <c r="F7" s="402">
        <f>ROUND('[2]地方債（借入先別）'!F7/1000,0)</f>
        <v>495615</v>
      </c>
      <c r="G7" s="402">
        <f>ROUND('[2]地方債（借入先別）'!G7/1000,0)</f>
        <v>46100</v>
      </c>
      <c r="H7" s="402">
        <f>ROUND('[2]地方債（借入先別）'!H7/1000,0)</f>
        <v>16300</v>
      </c>
      <c r="I7" s="402">
        <f>ROUND('[2]地方債（借入先別）'!I7/1000,0)</f>
        <v>0</v>
      </c>
      <c r="J7" s="402">
        <f>ROUND('[2]地方債（借入先別）'!J7/1000,0)</f>
        <v>0</v>
      </c>
      <c r="K7" s="402">
        <f>ROUND('[2]地方債（借入先別）'!K7/1000,0)</f>
        <v>0</v>
      </c>
      <c r="L7" s="402">
        <f>ROUND('[2]地方債（借入先別）'!L7/1000,0)</f>
        <v>0</v>
      </c>
    </row>
    <row r="8" spans="2:12" ht="29.45" customHeight="1" x14ac:dyDescent="0.15">
      <c r="B8" s="398" t="s">
        <v>274</v>
      </c>
      <c r="C8" s="399">
        <f>ROUND('[2]地方債（借入先別）'!C8/1000,0)</f>
        <v>550100</v>
      </c>
      <c r="D8" s="400">
        <f>ROUND('[2]地方債（借入先別）'!D8/1000,0)</f>
        <v>0</v>
      </c>
      <c r="E8" s="401">
        <f>ROUND('[2]地方債（借入先別）'!E8/1000,0)</f>
        <v>0</v>
      </c>
      <c r="F8" s="402">
        <f>ROUND('[2]地方債（借入先別）'!F8/1000,0)</f>
        <v>0</v>
      </c>
      <c r="G8" s="402">
        <f>ROUND('[2]地方債（借入先別）'!G8/1000,0)</f>
        <v>434800</v>
      </c>
      <c r="H8" s="402">
        <f>ROUND('[2]地方債（借入先別）'!H8/1000,0)</f>
        <v>115300</v>
      </c>
      <c r="I8" s="402">
        <f>ROUND('[2]地方債（借入先別）'!I8/1000,0)</f>
        <v>0</v>
      </c>
      <c r="J8" s="402">
        <f>ROUND('[2]地方債（借入先別）'!J8/1000,0)</f>
        <v>0</v>
      </c>
      <c r="K8" s="402">
        <f>ROUND('[2]地方債（借入先別）'!K8/1000,0)</f>
        <v>0</v>
      </c>
      <c r="L8" s="402">
        <f>ROUND('[2]地方債（借入先別）'!L8/1000,0)</f>
        <v>0</v>
      </c>
    </row>
    <row r="9" spans="2:12" ht="29.45" customHeight="1" x14ac:dyDescent="0.15">
      <c r="B9" s="398" t="s">
        <v>275</v>
      </c>
      <c r="C9" s="399">
        <f>ROUND('[2]地方債（借入先別）'!C9/1000,0)</f>
        <v>137731</v>
      </c>
      <c r="D9" s="400">
        <f>ROUND('[2]地方債（借入先別）'!D9/1000,0)</f>
        <v>23626</v>
      </c>
      <c r="E9" s="401">
        <f>ROUND('[2]地方債（借入先別）'!E9/1000,0)</f>
        <v>137731</v>
      </c>
      <c r="F9" s="402">
        <f>ROUND('[2]地方債（借入先別）'!F9/1000,0)</f>
        <v>0</v>
      </c>
      <c r="G9" s="402">
        <f>ROUND('[2]地方債（借入先別）'!G9/1000,0)</f>
        <v>0</v>
      </c>
      <c r="H9" s="402">
        <f>ROUND('[2]地方債（借入先別）'!H9/1000,0)</f>
        <v>0</v>
      </c>
      <c r="I9" s="402">
        <f>ROUND('[2]地方債（借入先別）'!I9/1000,0)</f>
        <v>0</v>
      </c>
      <c r="J9" s="402">
        <f>ROUND('[2]地方債（借入先別）'!J9/1000,0)</f>
        <v>0</v>
      </c>
      <c r="K9" s="402">
        <f>ROUND('[2]地方債（借入先別）'!K9/1000,0)</f>
        <v>0</v>
      </c>
      <c r="L9" s="402">
        <f>ROUND('[2]地方債（借入先別）'!L9/1000,0)</f>
        <v>0</v>
      </c>
    </row>
    <row r="10" spans="2:12" ht="29.45" customHeight="1" x14ac:dyDescent="0.15">
      <c r="B10" s="398" t="s">
        <v>276</v>
      </c>
      <c r="C10" s="399">
        <f>ROUND('[2]地方債（借入先別）'!C10/1000,0)</f>
        <v>186910</v>
      </c>
      <c r="D10" s="400">
        <f>ROUND('[2]地方債（借入先別）'!D10/1000,0)</f>
        <v>30348</v>
      </c>
      <c r="E10" s="401">
        <f>ROUND('[2]地方債（借入先別）'!E10/1000,0)</f>
        <v>103763</v>
      </c>
      <c r="F10" s="402">
        <f>ROUND('[2]地方債（借入先別）'!F10/1000,0)</f>
        <v>0</v>
      </c>
      <c r="G10" s="402">
        <f>ROUND('[2]地方債（借入先別）'!G10/1000,0)</f>
        <v>22947</v>
      </c>
      <c r="H10" s="402">
        <f>ROUND('[2]地方債（借入先別）'!H10/1000,0)</f>
        <v>60200</v>
      </c>
      <c r="I10" s="402">
        <f>ROUND('[2]地方債（借入先別）'!I10/1000,0)</f>
        <v>0</v>
      </c>
      <c r="J10" s="402">
        <f>ROUND('[2]地方債（借入先別）'!J10/1000,0)</f>
        <v>0</v>
      </c>
      <c r="K10" s="402">
        <f>ROUND('[2]地方債（借入先別）'!K10/1000,0)</f>
        <v>0</v>
      </c>
      <c r="L10" s="402">
        <f>ROUND('[2]地方債（借入先別）'!L10/1000,0)</f>
        <v>0</v>
      </c>
    </row>
    <row r="11" spans="2:12" ht="29.45" customHeight="1" x14ac:dyDescent="0.15">
      <c r="B11" s="398" t="s">
        <v>277</v>
      </c>
      <c r="C11" s="399">
        <f>ROUND('[2]地方債（借入先別）'!C11/1000,0)</f>
        <v>3053038</v>
      </c>
      <c r="D11" s="400">
        <f>ROUND('[2]地方債（借入先別）'!D11/1000,0)</f>
        <v>304851</v>
      </c>
      <c r="E11" s="401">
        <f>ROUND('[2]地方債（借入先別）'!E11/1000,0)</f>
        <v>1989</v>
      </c>
      <c r="F11" s="402">
        <f>ROUND('[2]地方債（借入先別）'!F11/1000,0)</f>
        <v>200461</v>
      </c>
      <c r="G11" s="402">
        <f>ROUND('[2]地方債（借入先別）'!G11/1000,0)</f>
        <v>2542725</v>
      </c>
      <c r="H11" s="402">
        <f>ROUND('[2]地方債（借入先別）'!H11/1000,0)</f>
        <v>226888</v>
      </c>
      <c r="I11" s="402">
        <f>ROUND('[2]地方債（借入先別）'!I11/1000,0)</f>
        <v>0</v>
      </c>
      <c r="J11" s="402">
        <f>ROUND('[2]地方債（借入先別）'!J11/1000,0)</f>
        <v>0</v>
      </c>
      <c r="K11" s="402">
        <f>ROUND('[2]地方債（借入先別）'!K11/1000,0)</f>
        <v>0</v>
      </c>
      <c r="L11" s="402">
        <f>ROUND('[2]地方債（借入先別）'!L11/1000,0)</f>
        <v>80975</v>
      </c>
    </row>
    <row r="12" spans="2:12" ht="29.45" customHeight="1" x14ac:dyDescent="0.15">
      <c r="B12" s="398" t="s">
        <v>278</v>
      </c>
      <c r="C12" s="399">
        <f>ROUND('[2]地方債（借入先別）'!C12/1000,0)</f>
        <v>7021</v>
      </c>
      <c r="D12" s="400">
        <f>ROUND('[2]地方債（借入先別）'!D12/1000,0)</f>
        <v>1377</v>
      </c>
      <c r="E12" s="401">
        <f>ROUND('[2]地方債（借入先別）'!E12/1000,0)</f>
        <v>7021</v>
      </c>
      <c r="F12" s="402">
        <f>ROUND('[2]地方債（借入先別）'!F12/1000,0)</f>
        <v>0</v>
      </c>
      <c r="G12" s="402">
        <f>ROUND('[2]地方債（借入先別）'!G12/1000,0)</f>
        <v>0</v>
      </c>
      <c r="H12" s="402">
        <f>ROUND('[2]地方債（借入先別）'!H12/1000,0)</f>
        <v>0</v>
      </c>
      <c r="I12" s="402">
        <f>ROUND('[2]地方債（借入先別）'!I12/1000,0)</f>
        <v>0</v>
      </c>
      <c r="J12" s="402">
        <f>ROUND('[2]地方債（借入先別）'!J12/1000,0)</f>
        <v>0</v>
      </c>
      <c r="K12" s="402">
        <f>ROUND('[2]地方債（借入先別）'!K12/1000,0)</f>
        <v>0</v>
      </c>
      <c r="L12" s="402">
        <f>ROUND('[2]地方債（借入先別）'!L12/1000,0)</f>
        <v>0</v>
      </c>
    </row>
    <row r="13" spans="2:12" ht="29.45" customHeight="1" x14ac:dyDescent="0.15">
      <c r="B13" s="398" t="s">
        <v>279</v>
      </c>
      <c r="C13" s="399"/>
      <c r="D13" s="400"/>
      <c r="E13" s="401"/>
      <c r="F13" s="402"/>
      <c r="G13" s="402"/>
      <c r="H13" s="402"/>
      <c r="I13" s="402"/>
      <c r="J13" s="402"/>
      <c r="K13" s="402"/>
      <c r="L13" s="402"/>
    </row>
    <row r="14" spans="2:12" ht="29.45" customHeight="1" x14ac:dyDescent="0.15">
      <c r="B14" s="398" t="s">
        <v>280</v>
      </c>
      <c r="C14" s="399">
        <f>ROUND('[2]地方債（借入先別）'!C14/1000,0)</f>
        <v>2921399</v>
      </c>
      <c r="D14" s="400">
        <f>ROUND('[2]地方債（借入先別）'!D14/1000,0)</f>
        <v>309547</v>
      </c>
      <c r="E14" s="401">
        <f>ROUND('[2]地方債（借入先別）'!E14/1000,0)</f>
        <v>1210447</v>
      </c>
      <c r="F14" s="402">
        <f>ROUND('[2]地方債（借入先別）'!F14/1000,0)</f>
        <v>1227620</v>
      </c>
      <c r="G14" s="402">
        <f>ROUND('[2]地方債（借入先別）'!G14/1000,0)</f>
        <v>182222</v>
      </c>
      <c r="H14" s="402">
        <f>ROUND('[2]地方債（借入先別）'!H14/1000,0)</f>
        <v>301110</v>
      </c>
      <c r="I14" s="402">
        <f>ROUND('[2]地方債（借入先別）'!I14/1000,0)</f>
        <v>0</v>
      </c>
      <c r="J14" s="402">
        <f>ROUND('[2]地方債（借入先別）'!J14/1000,0)</f>
        <v>0</v>
      </c>
      <c r="K14" s="402">
        <f>ROUND('[2]地方債（借入先別）'!K14/1000,0)</f>
        <v>0</v>
      </c>
      <c r="L14" s="402">
        <f>ROUND('[2]地方債（借入先別）'!L14/1000,0)</f>
        <v>0</v>
      </c>
    </row>
    <row r="15" spans="2:12" ht="29.45" customHeight="1" x14ac:dyDescent="0.15">
      <c r="B15" s="398" t="s">
        <v>281</v>
      </c>
      <c r="C15" s="399">
        <f>ROUND('[2]地方債（借入先別）'!C15/1000,0)</f>
        <v>27005</v>
      </c>
      <c r="D15" s="400">
        <f>ROUND('[2]地方債（借入先別）'!D15/1000,0)</f>
        <v>4531</v>
      </c>
      <c r="E15" s="401">
        <f>ROUND('[2]地方債（借入先別）'!E15/1000,0)</f>
        <v>27005</v>
      </c>
      <c r="F15" s="402">
        <f>ROUND('[2]地方債（借入先別）'!F15/1000,0)</f>
        <v>0</v>
      </c>
      <c r="G15" s="402">
        <f>ROUND('[2]地方債（借入先別）'!G15/1000,0)</f>
        <v>0</v>
      </c>
      <c r="H15" s="402">
        <f>ROUND('[2]地方債（借入先別）'!H15/1000,0)</f>
        <v>0</v>
      </c>
      <c r="I15" s="402">
        <f>ROUND('[2]地方債（借入先別）'!I15/1000,0)</f>
        <v>0</v>
      </c>
      <c r="J15" s="402">
        <f>ROUND('[2]地方債（借入先別）'!J15/1000,0)</f>
        <v>0</v>
      </c>
      <c r="K15" s="402">
        <f>ROUND('[2]地方債（借入先別）'!K15/1000,0)</f>
        <v>0</v>
      </c>
      <c r="L15" s="402">
        <f>ROUND('[2]地方債（借入先別）'!L15/1000,0)</f>
        <v>0</v>
      </c>
    </row>
    <row r="16" spans="2:12" ht="29.45" customHeight="1" x14ac:dyDescent="0.15">
      <c r="B16" s="398" t="s">
        <v>282</v>
      </c>
      <c r="C16" s="399">
        <f>ROUND('[2]地方債（借入先別）'!C16/1000,0)</f>
        <v>0</v>
      </c>
      <c r="D16" s="400">
        <f>ROUND('[2]地方債（借入先別）'!D16/1000,0)</f>
        <v>0</v>
      </c>
      <c r="E16" s="401">
        <f>ROUND('[2]地方債（借入先別）'!E16/1000,0)</f>
        <v>0</v>
      </c>
      <c r="F16" s="402">
        <f>ROUND('[2]地方債（借入先別）'!F16/1000,0)</f>
        <v>0</v>
      </c>
      <c r="G16" s="402">
        <f>ROUND('[2]地方債（借入先別）'!G16/1000,0)</f>
        <v>0</v>
      </c>
      <c r="H16" s="402">
        <f>ROUND('[2]地方債（借入先別）'!H16/1000,0)</f>
        <v>0</v>
      </c>
      <c r="I16" s="402">
        <f>ROUND('[2]地方債（借入先別）'!I16/1000,0)</f>
        <v>0</v>
      </c>
      <c r="J16" s="402">
        <f>ROUND('[2]地方債（借入先別）'!J16/1000,0)</f>
        <v>0</v>
      </c>
      <c r="K16" s="402">
        <f>ROUND('[2]地方債（借入先別）'!K16/1000,0)</f>
        <v>0</v>
      </c>
      <c r="L16" s="402">
        <f>ROUND('[2]地方債（借入先別）'!L16/1000,0)</f>
        <v>0</v>
      </c>
    </row>
    <row r="17" spans="2:12" ht="29.45" customHeight="1" x14ac:dyDescent="0.15">
      <c r="B17" s="398" t="s">
        <v>283</v>
      </c>
      <c r="C17" s="399">
        <f>ROUND('[2]地方債（借入先別）'!C17/1000,0)</f>
        <v>0</v>
      </c>
      <c r="D17" s="400">
        <f>ROUND('[2]地方債（借入先別）'!D17/1000,0)</f>
        <v>0</v>
      </c>
      <c r="E17" s="401">
        <f>ROUND('[2]地方債（借入先別）'!E17/1000,0)</f>
        <v>0</v>
      </c>
      <c r="F17" s="402">
        <f>ROUND('[2]地方債（借入先別）'!F17/1000,0)</f>
        <v>0</v>
      </c>
      <c r="G17" s="402">
        <f>ROUND('[2]地方債（借入先別）'!G17/1000,0)</f>
        <v>0</v>
      </c>
      <c r="H17" s="402">
        <f>ROUND('[2]地方債（借入先別）'!H17/1000,0)</f>
        <v>0</v>
      </c>
      <c r="I17" s="402">
        <f>ROUND('[2]地方債（借入先別）'!I17/1000,0)</f>
        <v>0</v>
      </c>
      <c r="J17" s="402">
        <f>ROUND('[2]地方債（借入先別）'!J17/1000,0)</f>
        <v>0</v>
      </c>
      <c r="K17" s="402">
        <f>ROUND('[2]地方債（借入先別）'!K17/1000,0)</f>
        <v>0</v>
      </c>
      <c r="L17" s="402">
        <f>ROUND('[2]地方債（借入先別）'!L17/1000,0)</f>
        <v>0</v>
      </c>
    </row>
    <row r="18" spans="2:12" ht="29.45" customHeight="1" x14ac:dyDescent="0.15">
      <c r="B18" s="403" t="s">
        <v>205</v>
      </c>
      <c r="C18" s="399">
        <f>ROUND('[2]地方債（借入先別）'!C18/1000,0)</f>
        <v>7463965</v>
      </c>
      <c r="D18" s="400">
        <f>ROUND('[2]地方債（借入先別）'!D18/1000,0)</f>
        <v>689452</v>
      </c>
      <c r="E18" s="401">
        <f>ROUND('[2]地方債（借入先別）'!E18/1000,0)</f>
        <v>1510702</v>
      </c>
      <c r="F18" s="402">
        <f>ROUND('[2]地方債（借入先別）'!F18/1000,0)</f>
        <v>1923696</v>
      </c>
      <c r="G18" s="402">
        <f>ROUND('[2]地方債（借入先別）'!G18/1000,0)</f>
        <v>3228794</v>
      </c>
      <c r="H18" s="402">
        <f>ROUND('[2]地方債（借入先別）'!H18/1000,0)</f>
        <v>719798</v>
      </c>
      <c r="I18" s="402">
        <f>ROUND('[2]地方債（借入先別）'!I18/1000,0)</f>
        <v>0</v>
      </c>
      <c r="J18" s="402">
        <f>ROUND('[2]地方債（借入先別）'!J18/1000,0)</f>
        <v>0</v>
      </c>
      <c r="K18" s="402">
        <f>ROUND('[2]地方債（借入先別）'!K18/1000,0)</f>
        <v>0</v>
      </c>
      <c r="L18" s="402">
        <f>ROUND('[2]地方債（借入先別）'!L18/1000,0)</f>
        <v>80975</v>
      </c>
    </row>
    <row r="19" spans="2:12" ht="24.95" customHeight="1" x14ac:dyDescent="0.15">
      <c r="B19" s="404"/>
      <c r="C19" s="383"/>
      <c r="D19" s="383"/>
      <c r="E19" s="383"/>
      <c r="F19" s="383"/>
      <c r="G19" s="383"/>
      <c r="H19" s="383"/>
      <c r="I19" s="383"/>
      <c r="J19" s="383"/>
      <c r="K19" s="383"/>
      <c r="L19" s="383"/>
    </row>
    <row r="20" spans="2:12" ht="24.95" customHeight="1" x14ac:dyDescent="0.15">
      <c r="B20" s="404"/>
      <c r="C20" s="383"/>
      <c r="D20" s="383"/>
      <c r="E20" s="383"/>
      <c r="F20" s="383"/>
      <c r="G20" s="383"/>
      <c r="H20" s="383"/>
      <c r="I20" s="383"/>
      <c r="J20" s="383"/>
      <c r="K20" s="383"/>
      <c r="L20" s="383"/>
    </row>
    <row r="21" spans="2:12" ht="3.75" customHeight="1" x14ac:dyDescent="0.15"/>
    <row r="22" spans="2:12" ht="12" customHeight="1" x14ac:dyDescent="0.15"/>
    <row r="32" spans="2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6"/>
  <printOptions horizontalCentered="1"/>
  <pageMargins left="0.11811023622047245" right="0.78740157480314965" top="0.74803149606299213" bottom="0.15748031496062992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27AA-46E6-4F77-B15D-83667ECFBC15}">
  <sheetPr>
    <tabColor theme="9" tint="0.39997558519241921"/>
  </sheetPr>
  <dimension ref="B1:N21"/>
  <sheetViews>
    <sheetView view="pageBreakPreview" zoomScale="80" zoomScaleNormal="80" zoomScaleSheetLayoutView="80" workbookViewId="0">
      <selection activeCell="H47" sqref="H47:I47"/>
    </sheetView>
  </sheetViews>
  <sheetFormatPr defaultRowHeight="13.5" x14ac:dyDescent="0.15"/>
  <cols>
    <col min="1" max="1" width="13.875" style="307" bestFit="1" customWidth="1"/>
    <col min="2" max="2" width="5.875" style="405" customWidth="1"/>
    <col min="3" max="3" width="20.625" style="405" customWidth="1"/>
    <col min="4" max="5" width="13.125" style="405" bestFit="1" customWidth="1"/>
    <col min="6" max="8" width="11.125" style="405" bestFit="1" customWidth="1"/>
    <col min="9" max="10" width="13.125" style="405" bestFit="1" customWidth="1"/>
    <col min="11" max="12" width="12.125" style="405" bestFit="1" customWidth="1"/>
    <col min="13" max="13" width="14.125" style="405" customWidth="1"/>
    <col min="14" max="14" width="5" style="405" customWidth="1"/>
    <col min="15" max="16384" width="9" style="307"/>
  </cols>
  <sheetData>
    <row r="1" spans="3:13" s="405" customFormat="1" x14ac:dyDescent="0.15"/>
    <row r="2" spans="3:13" s="405" customFormat="1" ht="19.5" customHeight="1" x14ac:dyDescent="0.15">
      <c r="C2" s="406" t="s">
        <v>284</v>
      </c>
      <c r="D2" s="407"/>
      <c r="E2" s="407"/>
      <c r="F2" s="407"/>
      <c r="G2" s="407"/>
      <c r="H2" s="407"/>
      <c r="I2" s="407"/>
      <c r="J2" s="407"/>
      <c r="K2" s="408" t="s">
        <v>232</v>
      </c>
      <c r="L2" s="407"/>
      <c r="M2" s="407"/>
    </row>
    <row r="3" spans="3:13" s="405" customFormat="1" ht="27" customHeight="1" x14ac:dyDescent="0.15">
      <c r="C3" s="387" t="s">
        <v>262</v>
      </c>
      <c r="D3" s="409" t="s">
        <v>285</v>
      </c>
      <c r="E3" s="386" t="s">
        <v>286</v>
      </c>
      <c r="F3" s="386" t="s">
        <v>287</v>
      </c>
      <c r="G3" s="386" t="s">
        <v>288</v>
      </c>
      <c r="H3" s="386" t="s">
        <v>289</v>
      </c>
      <c r="I3" s="386" t="s">
        <v>290</v>
      </c>
      <c r="J3" s="386" t="s">
        <v>291</v>
      </c>
      <c r="K3" s="410" t="s">
        <v>292</v>
      </c>
      <c r="L3" s="411"/>
    </row>
    <row r="4" spans="3:13" s="405" customFormat="1" ht="18" customHeight="1" x14ac:dyDescent="0.15">
      <c r="C4" s="396"/>
      <c r="D4" s="412"/>
      <c r="E4" s="413"/>
      <c r="F4" s="413"/>
      <c r="G4" s="413"/>
      <c r="H4" s="413"/>
      <c r="I4" s="413"/>
      <c r="J4" s="413"/>
      <c r="K4" s="414"/>
      <c r="L4" s="415"/>
    </row>
    <row r="5" spans="3:13" s="405" customFormat="1" ht="30" customHeight="1" x14ac:dyDescent="0.15">
      <c r="C5" s="416">
        <f>ROUND('[2]地方債（利率別など）'!C5/1000,0)</f>
        <v>7463965</v>
      </c>
      <c r="D5" s="417">
        <f>ROUND('[2]地方債（利率別など）'!D5/1000,0)</f>
        <v>6671983</v>
      </c>
      <c r="E5" s="418">
        <f>ROUND('[2]地方債（利率別など）'!E5/1000,0)</f>
        <v>778582</v>
      </c>
      <c r="F5" s="418">
        <f>ROUND('[2]地方債（利率別など）'!F5/1000,0)</f>
        <v>13401</v>
      </c>
      <c r="G5" s="418">
        <f>ROUND('[2]地方債（利率別など）'!G5/1000,0)</f>
        <v>0</v>
      </c>
      <c r="H5" s="418">
        <f>ROUND('[2]地方債（利率別など）'!H5/1000,0)</f>
        <v>0</v>
      </c>
      <c r="I5" s="418">
        <f>ROUND('[2]地方債（利率別など）'!I5/1000,0)</f>
        <v>0</v>
      </c>
      <c r="J5" s="418">
        <f>ROUND('[2]地方債（利率別など）'!J5/1000,0)</f>
        <v>0</v>
      </c>
      <c r="K5" s="419" t="str">
        <f>'[2]地方債（利率別など）'!K5</f>
        <v>-</v>
      </c>
      <c r="L5" s="420"/>
    </row>
    <row r="6" spans="3:13" s="405" customFormat="1" x14ac:dyDescent="0.15"/>
    <row r="7" spans="3:13" s="405" customFormat="1" x14ac:dyDescent="0.15"/>
    <row r="8" spans="3:13" s="405" customFormat="1" x14ac:dyDescent="0.15"/>
    <row r="9" spans="3:13" s="405" customFormat="1" x14ac:dyDescent="0.15"/>
    <row r="10" spans="3:13" s="405" customFormat="1" ht="19.5" customHeight="1" x14ac:dyDescent="0.15">
      <c r="C10" s="406" t="s">
        <v>293</v>
      </c>
      <c r="D10" s="407"/>
      <c r="E10" s="407"/>
      <c r="F10" s="407"/>
      <c r="G10" s="407"/>
      <c r="H10" s="407"/>
      <c r="I10" s="407"/>
      <c r="J10" s="407"/>
      <c r="K10" s="407"/>
      <c r="L10" s="408"/>
      <c r="M10" s="408" t="s">
        <v>294</v>
      </c>
    </row>
    <row r="11" spans="3:13" s="405" customFormat="1" x14ac:dyDescent="0.15">
      <c r="C11" s="421" t="s">
        <v>262</v>
      </c>
      <c r="D11" s="422" t="s">
        <v>295</v>
      </c>
      <c r="E11" s="410" t="s">
        <v>296</v>
      </c>
      <c r="F11" s="410" t="s">
        <v>297</v>
      </c>
      <c r="G11" s="410" t="s">
        <v>298</v>
      </c>
      <c r="H11" s="410" t="s">
        <v>299</v>
      </c>
      <c r="I11" s="410" t="s">
        <v>300</v>
      </c>
      <c r="J11" s="410" t="s">
        <v>301</v>
      </c>
      <c r="K11" s="410" t="s">
        <v>302</v>
      </c>
      <c r="L11" s="410" t="s">
        <v>303</v>
      </c>
      <c r="M11" s="410" t="s">
        <v>304</v>
      </c>
    </row>
    <row r="12" spans="3:13" s="405" customFormat="1" ht="13.35" customHeight="1" x14ac:dyDescent="0.15">
      <c r="C12" s="423"/>
      <c r="D12" s="424"/>
      <c r="E12" s="414"/>
      <c r="F12" s="414"/>
      <c r="G12" s="414"/>
      <c r="H12" s="414"/>
      <c r="I12" s="414"/>
      <c r="J12" s="414"/>
      <c r="K12" s="414"/>
      <c r="L12" s="414"/>
      <c r="M12" s="414"/>
    </row>
    <row r="13" spans="3:13" s="405" customFormat="1" ht="34.35" customHeight="1" x14ac:dyDescent="0.15">
      <c r="C13" s="416">
        <f>ROUND('[2]地方債（利率別など）'!C13/1000,0)</f>
        <v>7463965</v>
      </c>
      <c r="D13" s="417">
        <f>ROUND('[2]地方債（利率別など）'!D13/1000,0)</f>
        <v>689452</v>
      </c>
      <c r="E13" s="418">
        <f>ROUND('[2]地方債（利率別など）'!E13/1000,0)</f>
        <v>686698</v>
      </c>
      <c r="F13" s="418">
        <f>ROUND('[2]地方債（利率別など）'!F13/1000,0)</f>
        <v>638249</v>
      </c>
      <c r="G13" s="418">
        <f>ROUND('[2]地方債（利率別など）'!G13/1000,0)</f>
        <v>619255</v>
      </c>
      <c r="H13" s="418">
        <f>ROUND('[2]地方債（利率別など）'!H13/1000,0)</f>
        <v>600230</v>
      </c>
      <c r="I13" s="418">
        <f>ROUND('[2]地方債（利率別など）'!I13/1000,0)</f>
        <v>2321051</v>
      </c>
      <c r="J13" s="418">
        <f>ROUND('[2]地方債（利率別など）'!J13/1000,0)</f>
        <v>1214357</v>
      </c>
      <c r="K13" s="418">
        <f>ROUND('[2]地方債（利率別など）'!K13/1000,0)</f>
        <v>453806</v>
      </c>
      <c r="L13" s="418">
        <f>ROUND('[2]地方債（利率別など）'!L13/1000,0)</f>
        <v>182767</v>
      </c>
      <c r="M13" s="418">
        <f>ROUND('[2]地方債（利率別など）'!M13/1000,0)</f>
        <v>58100</v>
      </c>
    </row>
    <row r="14" spans="3:13" s="405" customFormat="1" x14ac:dyDescent="0.15"/>
    <row r="15" spans="3:13" s="405" customFormat="1" x14ac:dyDescent="0.15"/>
    <row r="16" spans="3:13" s="405" customFormat="1" ht="19.5" customHeight="1" x14ac:dyDescent="0.15">
      <c r="C16" s="406" t="s">
        <v>305</v>
      </c>
      <c r="F16" s="407"/>
      <c r="G16" s="407"/>
      <c r="H16" s="407"/>
      <c r="I16" s="408" t="s">
        <v>232</v>
      </c>
    </row>
    <row r="17" spans="3:9" s="405" customFormat="1" ht="13.35" customHeight="1" x14ac:dyDescent="0.15">
      <c r="C17" s="421" t="s">
        <v>306</v>
      </c>
      <c r="D17" s="425" t="s">
        <v>307</v>
      </c>
      <c r="E17" s="426"/>
      <c r="F17" s="426"/>
      <c r="G17" s="426"/>
      <c r="H17" s="426"/>
      <c r="I17" s="427"/>
    </row>
    <row r="18" spans="3:9" s="405" customFormat="1" ht="20.25" customHeight="1" x14ac:dyDescent="0.15">
      <c r="C18" s="423"/>
      <c r="D18" s="428"/>
      <c r="E18" s="429"/>
      <c r="F18" s="429"/>
      <c r="G18" s="429"/>
      <c r="H18" s="429"/>
      <c r="I18" s="430"/>
    </row>
    <row r="19" spans="3:9" s="405" customFormat="1" ht="32.450000000000003" customHeight="1" x14ac:dyDescent="0.15">
      <c r="C19" s="416">
        <f>ROUND('[2]地方債（利率別など）'!C19/1000,0)</f>
        <v>0</v>
      </c>
      <c r="D19" s="431" t="s">
        <v>226</v>
      </c>
      <c r="E19" s="432"/>
      <c r="F19" s="432"/>
      <c r="G19" s="432"/>
      <c r="H19" s="432"/>
      <c r="I19" s="433"/>
    </row>
    <row r="20" spans="3:9" s="405" customFormat="1" ht="9.75" customHeight="1" x14ac:dyDescent="0.15"/>
    <row r="21" spans="3:9" s="405" customFormat="1" x14ac:dyDescent="0.15"/>
  </sheetData>
  <mergeCells count="24">
    <mergeCell ref="D19:I19"/>
    <mergeCell ref="I11:I12"/>
    <mergeCell ref="J11:J12"/>
    <mergeCell ref="K11:K12"/>
    <mergeCell ref="L11:L12"/>
    <mergeCell ref="M11:M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</mergeCells>
  <phoneticPr fontId="6"/>
  <printOptions horizontalCentered="1"/>
  <pageMargins left="0.19685039370078741" right="0.19685039370078741" top="0.78740157480314965" bottom="0.19685039370078741" header="0.59055118110236227" footer="0.3937007874015748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23D8-377F-4160-9401-A21D04DF7912}">
  <sheetPr>
    <tabColor theme="9" tint="0.39997558519241921"/>
  </sheetPr>
  <dimension ref="B1:G7"/>
  <sheetViews>
    <sheetView view="pageBreakPreview" zoomScale="80" zoomScaleNormal="100" zoomScaleSheetLayoutView="80" workbookViewId="0">
      <selection activeCell="H47" sqref="H47:I47"/>
    </sheetView>
  </sheetViews>
  <sheetFormatPr defaultColWidth="9" defaultRowHeight="13.5" x14ac:dyDescent="0.15"/>
  <cols>
    <col min="1" max="1" width="5.125" style="328" customWidth="1"/>
    <col min="2" max="2" width="19.5" style="328" bestFit="1" customWidth="1"/>
    <col min="3" max="7" width="16.625" style="328" customWidth="1"/>
    <col min="8" max="8" width="0.875" style="328" customWidth="1"/>
    <col min="9" max="16384" width="9" style="328"/>
  </cols>
  <sheetData>
    <row r="1" spans="2:7" ht="7.5" customHeight="1" x14ac:dyDescent="0.15"/>
    <row r="2" spans="2:7" ht="15.75" customHeight="1" x14ac:dyDescent="0.15">
      <c r="B2" s="382" t="s">
        <v>308</v>
      </c>
      <c r="G2" s="434" t="s">
        <v>173</v>
      </c>
    </row>
    <row r="3" spans="2:7" s="336" customFormat="1" ht="23.1" customHeight="1" x14ac:dyDescent="0.15">
      <c r="B3" s="334" t="s">
        <v>309</v>
      </c>
      <c r="C3" s="334" t="s">
        <v>310</v>
      </c>
      <c r="D3" s="334" t="s">
        <v>311</v>
      </c>
      <c r="E3" s="351" t="s">
        <v>312</v>
      </c>
      <c r="F3" s="352"/>
      <c r="G3" s="334" t="s">
        <v>313</v>
      </c>
    </row>
    <row r="4" spans="2:7" s="336" customFormat="1" ht="23.1" customHeight="1" x14ac:dyDescent="0.15">
      <c r="B4" s="353"/>
      <c r="C4" s="353"/>
      <c r="D4" s="353"/>
      <c r="E4" s="354" t="s">
        <v>314</v>
      </c>
      <c r="F4" s="354" t="s">
        <v>315</v>
      </c>
      <c r="G4" s="353"/>
    </row>
    <row r="5" spans="2:7" s="336" customFormat="1" ht="27" customHeight="1" x14ac:dyDescent="0.15">
      <c r="B5" s="355" t="s">
        <v>316</v>
      </c>
      <c r="C5" s="314">
        <f>ROUND([2]引当金!C5/1000,0)</f>
        <v>130276</v>
      </c>
      <c r="D5" s="314">
        <f>ROUND([2]引当金!D5/1000,0)</f>
        <v>115113</v>
      </c>
      <c r="E5" s="314">
        <f>ROUND([2]引当金!E5/1000,0)</f>
        <v>130276</v>
      </c>
      <c r="F5" s="314">
        <f>ROUND([2]引当金!F5/1000,0)</f>
        <v>0</v>
      </c>
      <c r="G5" s="314">
        <f>ROUND([2]引当金!G5/1000,0)</f>
        <v>115113</v>
      </c>
    </row>
    <row r="6" spans="2:7" s="336" customFormat="1" ht="27" customHeight="1" x14ac:dyDescent="0.15">
      <c r="B6" s="355" t="s">
        <v>317</v>
      </c>
      <c r="C6" s="314">
        <f>ROUND([2]引当金!C6/1000,0)</f>
        <v>774024</v>
      </c>
      <c r="D6" s="314">
        <f>ROUND([2]引当金!D6/1000,0)</f>
        <v>24413</v>
      </c>
      <c r="E6" s="314">
        <f>ROUND([2]引当金!E6/1000,0)</f>
        <v>0</v>
      </c>
      <c r="F6" s="314">
        <f>ROUND([2]引当金!F6/1000,0)</f>
        <v>0</v>
      </c>
      <c r="G6" s="314">
        <f>ROUND([2]引当金!G6/1000,0)</f>
        <v>798437</v>
      </c>
    </row>
    <row r="7" spans="2:7" s="336" customFormat="1" ht="29.1" customHeight="1" x14ac:dyDescent="0.15">
      <c r="B7" s="357" t="s">
        <v>196</v>
      </c>
      <c r="C7" s="314">
        <f>ROUND([2]引当金!C7/1000,0)</f>
        <v>904300</v>
      </c>
      <c r="D7" s="314">
        <f>ROUND([2]引当金!D7/1000,0)</f>
        <v>139527</v>
      </c>
      <c r="E7" s="314">
        <f>ROUND([2]引当金!E7/1000,0)</f>
        <v>130276</v>
      </c>
      <c r="F7" s="314">
        <f>ROUND([2]引当金!F7/1000,0)</f>
        <v>0</v>
      </c>
      <c r="G7" s="314">
        <f>ROUND([2]引当金!G7/1000,0)</f>
        <v>913551</v>
      </c>
    </row>
  </sheetData>
  <mergeCells count="5">
    <mergeCell ref="B3:B4"/>
    <mergeCell ref="C3:C4"/>
    <mergeCell ref="D3:D4"/>
    <mergeCell ref="E3:F3"/>
    <mergeCell ref="G3:G4"/>
  </mergeCells>
  <phoneticPr fontId="6"/>
  <printOptions horizontalCentered="1"/>
  <pageMargins left="0.19685039370078741" right="0.11811023622047245" top="0.78740157480314965" bottom="0.35433070866141736" header="0.31496062992125984" footer="0.31496062992125984"/>
  <pageSetup paperSize="9" scale="12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B8CD-E183-408E-9C0D-862B2127A715}">
  <sheetPr>
    <tabColor theme="9" tint="0.39997558519241921"/>
    <pageSetUpPr fitToPage="1"/>
  </sheetPr>
  <dimension ref="B1:G21"/>
  <sheetViews>
    <sheetView view="pageBreakPreview" zoomScale="80" zoomScaleNormal="100" zoomScaleSheetLayoutView="80" workbookViewId="0">
      <selection activeCell="H47" sqref="H47:I47"/>
    </sheetView>
  </sheetViews>
  <sheetFormatPr defaultRowHeight="13.5" x14ac:dyDescent="0.15"/>
  <cols>
    <col min="1" max="1" width="3.625" style="307" customWidth="1"/>
    <col min="2" max="2" width="14.625" style="307" customWidth="1"/>
    <col min="3" max="3" width="19" style="307" customWidth="1"/>
    <col min="4" max="4" width="35.5" style="307" bestFit="1" customWidth="1"/>
    <col min="5" max="5" width="32.875" style="307" bestFit="1" customWidth="1"/>
    <col min="6" max="6" width="11.875" style="307" customWidth="1"/>
    <col min="7" max="7" width="17.5" style="307" bestFit="1" customWidth="1"/>
    <col min="8" max="8" width="1" style="307" customWidth="1"/>
    <col min="9" max="9" width="1.5" style="307" customWidth="1"/>
    <col min="10" max="16384" width="9" style="307"/>
  </cols>
  <sheetData>
    <row r="1" spans="2:7" ht="11.25" customHeight="1" x14ac:dyDescent="0.15"/>
    <row r="2" spans="2:7" ht="14.25" x14ac:dyDescent="0.15">
      <c r="B2" s="435" t="s">
        <v>318</v>
      </c>
    </row>
    <row r="3" spans="2:7" x14ac:dyDescent="0.15">
      <c r="B3" s="436" t="s">
        <v>319</v>
      </c>
      <c r="C3" s="437"/>
      <c r="D3" s="437"/>
      <c r="G3" s="438" t="s">
        <v>320</v>
      </c>
    </row>
    <row r="4" spans="2:7" ht="24.95" customHeight="1" x14ac:dyDescent="0.15">
      <c r="B4" s="439" t="s">
        <v>174</v>
      </c>
      <c r="C4" s="439"/>
      <c r="D4" s="440" t="s">
        <v>321</v>
      </c>
      <c r="E4" s="440" t="s">
        <v>322</v>
      </c>
      <c r="F4" s="441" t="s">
        <v>323</v>
      </c>
      <c r="G4" s="440" t="s">
        <v>324</v>
      </c>
    </row>
    <row r="5" spans="2:7" ht="24.95" customHeight="1" x14ac:dyDescent="0.15">
      <c r="B5" s="442" t="s">
        <v>325</v>
      </c>
      <c r="C5" s="443"/>
      <c r="D5" s="444" t="str">
        <f>[2]補助金!D5</f>
        <v>創エネ補助金</v>
      </c>
      <c r="E5" s="444" t="str">
        <f>[2]補助金!E5</f>
        <v>支給対象者</v>
      </c>
      <c r="F5" s="445">
        <f>ROUND([2]補助金!F5/1000,0)</f>
        <v>9967</v>
      </c>
      <c r="G5" s="446" t="str">
        <f>[2]補助金!G5</f>
        <v>総務</v>
      </c>
    </row>
    <row r="6" spans="2:7" ht="24.95" customHeight="1" x14ac:dyDescent="0.15">
      <c r="B6" s="447"/>
      <c r="C6" s="448"/>
      <c r="D6" s="444" t="str">
        <f>[2]補助金!D6</f>
        <v>北栄町特定空家等除却事業費補助金</v>
      </c>
      <c r="E6" s="444" t="str">
        <f>[2]補助金!E6</f>
        <v>支給対象者</v>
      </c>
      <c r="F6" s="445">
        <f>ROUND([2]補助金!F6/1000,0)</f>
        <v>9189</v>
      </c>
      <c r="G6" s="446" t="str">
        <f>[2]補助金!G6</f>
        <v>消防</v>
      </c>
    </row>
    <row r="7" spans="2:7" ht="24.95" customHeight="1" x14ac:dyDescent="0.15">
      <c r="B7" s="447"/>
      <c r="C7" s="448"/>
      <c r="D7" s="444" t="str">
        <f>[2]補助金!D7</f>
        <v>消火栓工事負担金</v>
      </c>
      <c r="E7" s="444" t="str">
        <f>[2]補助金!E7</f>
        <v>北栄町水道事業</v>
      </c>
      <c r="F7" s="445">
        <f>ROUND([2]補助金!F7/1000,0)</f>
        <v>6985</v>
      </c>
      <c r="G7" s="446" t="str">
        <f>[2]補助金!G7</f>
        <v>消防</v>
      </c>
    </row>
    <row r="8" spans="2:7" ht="24.95" customHeight="1" x14ac:dyDescent="0.15">
      <c r="B8" s="447"/>
      <c r="C8" s="448"/>
      <c r="D8" s="444" t="str">
        <f>[2]補助金!D8</f>
        <v>住宅省エネ改修補助金</v>
      </c>
      <c r="E8" s="444" t="str">
        <f>[2]補助金!E8</f>
        <v>支給対象者</v>
      </c>
      <c r="F8" s="445">
        <f>ROUND([2]補助金!F8/1000,0)</f>
        <v>2418</v>
      </c>
      <c r="G8" s="446" t="str">
        <f>[2]補助金!G8</f>
        <v>総務</v>
      </c>
    </row>
    <row r="9" spans="2:7" ht="24.95" customHeight="1" x14ac:dyDescent="0.15">
      <c r="B9" s="447"/>
      <c r="C9" s="448"/>
      <c r="D9" s="444" t="str">
        <f>[2]補助金!D9</f>
        <v>農業水路等長寿命化・防災減災事業補助金</v>
      </c>
      <c r="E9" s="444" t="str">
        <f>[2]補助金!E9</f>
        <v>北条砂丘土地改良区　他</v>
      </c>
      <c r="F9" s="445">
        <f>ROUND([2]補助金!F9/1000,0)</f>
        <v>2184</v>
      </c>
      <c r="G9" s="446" t="str">
        <f>[2]補助金!G9</f>
        <v>産業振興</v>
      </c>
    </row>
    <row r="10" spans="2:7" ht="24.95" customHeight="1" x14ac:dyDescent="0.15">
      <c r="B10" s="447"/>
      <c r="C10" s="448"/>
      <c r="D10" s="444" t="str">
        <f>[2]補助金!D10</f>
        <v>その他</v>
      </c>
      <c r="E10" s="444" t="str">
        <f>[2]補助金!E10</f>
        <v>-</v>
      </c>
      <c r="F10" s="445">
        <f>ROUND([2]補助金!F10/1000,0)</f>
        <v>1979</v>
      </c>
      <c r="G10" s="446" t="str">
        <f>[2]補助金!G10</f>
        <v>-</v>
      </c>
    </row>
    <row r="11" spans="2:7" ht="24.95" customHeight="1" x14ac:dyDescent="0.15">
      <c r="B11" s="449"/>
      <c r="C11" s="450"/>
      <c r="D11" s="451" t="s">
        <v>326</v>
      </c>
      <c r="E11" s="452"/>
      <c r="F11" s="445">
        <f>ROUND([2]補助金!F11/1000,0)</f>
        <v>32723</v>
      </c>
      <c r="G11" s="453"/>
    </row>
    <row r="12" spans="2:7" ht="24.95" customHeight="1" x14ac:dyDescent="0.15">
      <c r="B12" s="454" t="s">
        <v>327</v>
      </c>
      <c r="C12" s="455"/>
      <c r="D12" s="444" t="str">
        <f>[2]補助金!D12</f>
        <v>ふるさと広域負担金</v>
      </c>
      <c r="E12" s="444" t="str">
        <f>[2]補助金!E12</f>
        <v>鳥取中部ふるさと広域連合</v>
      </c>
      <c r="F12" s="445">
        <f>ROUND([2]補助金!F12/1000,0)</f>
        <v>323792</v>
      </c>
      <c r="G12" s="446" t="str">
        <f>[2]補助金!G12</f>
        <v>総務</v>
      </c>
    </row>
    <row r="13" spans="2:7" ht="24.95" customHeight="1" x14ac:dyDescent="0.15">
      <c r="B13" s="456"/>
      <c r="C13" s="457"/>
      <c r="D13" s="444" t="str">
        <f>[2]補助金!D13</f>
        <v>鳥取県後期高齢者医療広域連合負担金</v>
      </c>
      <c r="E13" s="444" t="str">
        <f>[2]補助金!E13</f>
        <v>鳥取県後期高齢者医療広域連合</v>
      </c>
      <c r="F13" s="445">
        <f>ROUND([2]補助金!F13/1000,0)</f>
        <v>189139</v>
      </c>
      <c r="G13" s="446" t="str">
        <f>[2]補助金!G13</f>
        <v>福祉</v>
      </c>
    </row>
    <row r="14" spans="2:7" ht="24.95" customHeight="1" x14ac:dyDescent="0.15">
      <c r="B14" s="456"/>
      <c r="C14" s="457"/>
      <c r="D14" s="444" t="str">
        <f>[2]補助金!D14</f>
        <v>産地生産基盤パワーアップ事業費補助金</v>
      </c>
      <c r="E14" s="444" t="str">
        <f>[2]補助金!E14</f>
        <v>鳥取中央農業協同組合</v>
      </c>
      <c r="F14" s="445">
        <f>ROUND([2]補助金!F14/1000,0)</f>
        <v>129516</v>
      </c>
      <c r="G14" s="446" t="str">
        <f>[2]補助金!G14</f>
        <v>産業振興</v>
      </c>
    </row>
    <row r="15" spans="2:7" ht="24.95" customHeight="1" x14ac:dyDescent="0.15">
      <c r="B15" s="456"/>
      <c r="C15" s="457"/>
      <c r="D15" s="444" t="str">
        <f>[2]補助金!D15</f>
        <v>鳥取県町村総合事務組合負担金</v>
      </c>
      <c r="E15" s="444" t="str">
        <f>[2]補助金!E15</f>
        <v>鳥取県町村総合事務組合</v>
      </c>
      <c r="F15" s="445">
        <f>ROUND([2]補助金!F15/1000,0)</f>
        <v>120651</v>
      </c>
      <c r="G15" s="446" t="str">
        <f>[2]補助金!G15</f>
        <v>総務</v>
      </c>
    </row>
    <row r="16" spans="2:7" ht="24.95" customHeight="1" x14ac:dyDescent="0.15">
      <c r="B16" s="456"/>
      <c r="C16" s="457"/>
      <c r="D16" s="444" t="str">
        <f>[2]補助金!D16</f>
        <v>鳥取型低コストハウス施設園芸等推進事業費補助金</v>
      </c>
      <c r="E16" s="444" t="str">
        <f>[2]補助金!E16</f>
        <v>鳥取中央農業協同組合</v>
      </c>
      <c r="F16" s="445">
        <f>ROUND([2]補助金!F16/1000,0)</f>
        <v>103079</v>
      </c>
      <c r="G16" s="446" t="str">
        <f>[2]補助金!G16</f>
        <v>産業振興</v>
      </c>
    </row>
    <row r="17" spans="2:7" ht="24.95" customHeight="1" x14ac:dyDescent="0.15">
      <c r="B17" s="456"/>
      <c r="C17" s="457"/>
      <c r="D17" s="444" t="str">
        <f>[2]補助金!D17</f>
        <v>その他</v>
      </c>
      <c r="E17" s="444" t="str">
        <f>[2]補助金!E17</f>
        <v>-</v>
      </c>
      <c r="F17" s="445">
        <f>ROUND([2]補助金!F17/1000,0)</f>
        <v>567745</v>
      </c>
      <c r="G17" s="446" t="str">
        <f>[2]補助金!G17</f>
        <v>-</v>
      </c>
    </row>
    <row r="18" spans="2:7" ht="24.95" customHeight="1" x14ac:dyDescent="0.15">
      <c r="B18" s="458"/>
      <c r="C18" s="459"/>
      <c r="D18" s="460" t="s">
        <v>326</v>
      </c>
      <c r="E18" s="452"/>
      <c r="F18" s="445">
        <f>ROUND([2]補助金!F18/1000,0)</f>
        <v>1433921</v>
      </c>
      <c r="G18" s="453"/>
    </row>
    <row r="19" spans="2:7" ht="24.95" customHeight="1" x14ac:dyDescent="0.15">
      <c r="B19" s="461" t="s">
        <v>205</v>
      </c>
      <c r="C19" s="462"/>
      <c r="D19" s="453"/>
      <c r="E19" s="452"/>
      <c r="F19" s="445">
        <f>ROUND([2]補助金!F19/1000,0)</f>
        <v>1466644</v>
      </c>
      <c r="G19" s="453"/>
    </row>
    <row r="20" spans="2:7" ht="3.75" customHeight="1" x14ac:dyDescent="0.15"/>
    <row r="21" spans="2:7" ht="12" customHeight="1" x14ac:dyDescent="0.15"/>
  </sheetData>
  <mergeCells count="4">
    <mergeCell ref="B4:C4"/>
    <mergeCell ref="B5:C11"/>
    <mergeCell ref="B12:C18"/>
    <mergeCell ref="B19:C19"/>
  </mergeCells>
  <phoneticPr fontId="6"/>
  <printOptions horizontalCentered="1"/>
  <pageMargins left="0.19685039370078741" right="0.19685039370078741" top="0.70866141732283472" bottom="0.15748031496062992" header="0.31496062992125984" footer="0.31496062992125984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3DBD-9BFA-45DD-8BF9-71A805E72974}">
  <sheetPr>
    <tabColor theme="9" tint="0.39997558519241921"/>
    <pageSetUpPr fitToPage="1"/>
  </sheetPr>
  <dimension ref="B1:F29"/>
  <sheetViews>
    <sheetView view="pageBreakPreview" zoomScale="130" zoomScaleNormal="100" zoomScaleSheetLayoutView="130" workbookViewId="0">
      <selection activeCell="H47" sqref="H47:I47"/>
    </sheetView>
  </sheetViews>
  <sheetFormatPr defaultColWidth="9" defaultRowHeight="13.5" x14ac:dyDescent="0.15"/>
  <cols>
    <col min="1" max="1" width="0.5" style="328" customWidth="1"/>
    <col min="2" max="2" width="18.5" style="328" bestFit="1" customWidth="1"/>
    <col min="3" max="3" width="13.875" style="328" bestFit="1" customWidth="1"/>
    <col min="4" max="4" width="12.375" style="328" bestFit="1" customWidth="1"/>
    <col min="5" max="5" width="18.5" style="328" bestFit="1" customWidth="1"/>
    <col min="6" max="6" width="13.5" style="328" bestFit="1" customWidth="1"/>
    <col min="7" max="7" width="0.875" style="328" customWidth="1"/>
    <col min="8" max="8" width="16.875" style="328" customWidth="1"/>
    <col min="9" max="16384" width="9" style="328"/>
  </cols>
  <sheetData>
    <row r="1" spans="2:6" ht="12" customHeight="1" x14ac:dyDescent="0.15"/>
    <row r="2" spans="2:6" ht="15" customHeight="1" x14ac:dyDescent="0.15">
      <c r="B2" s="463" t="s">
        <v>328</v>
      </c>
      <c r="C2" s="463"/>
      <c r="D2" s="463"/>
      <c r="E2" s="463"/>
      <c r="F2" s="463"/>
    </row>
    <row r="3" spans="2:6" ht="14.25" customHeight="1" x14ac:dyDescent="0.15">
      <c r="B3" s="464" t="s">
        <v>329</v>
      </c>
      <c r="F3" s="385" t="s">
        <v>173</v>
      </c>
    </row>
    <row r="4" spans="2:6" x14ac:dyDescent="0.15">
      <c r="B4" s="465" t="s">
        <v>330</v>
      </c>
      <c r="C4" s="465" t="s">
        <v>309</v>
      </c>
      <c r="D4" s="466" t="s">
        <v>331</v>
      </c>
      <c r="E4" s="466"/>
      <c r="F4" s="467" t="s">
        <v>1</v>
      </c>
    </row>
    <row r="5" spans="2:6" x14ac:dyDescent="0.15">
      <c r="B5" s="468" t="s">
        <v>332</v>
      </c>
      <c r="C5" s="468" t="s">
        <v>333</v>
      </c>
      <c r="D5" s="469" t="str">
        <f>[2]財源明細!D5</f>
        <v>町税</v>
      </c>
      <c r="E5" s="470"/>
      <c r="F5" s="471">
        <f>ROUND([2]財源明細!F5/1000,0)</f>
        <v>1399767</v>
      </c>
    </row>
    <row r="6" spans="2:6" x14ac:dyDescent="0.15">
      <c r="B6" s="472"/>
      <c r="C6" s="472"/>
      <c r="D6" s="469" t="str">
        <f>[2]財源明細!D6</f>
        <v>地方譲与税</v>
      </c>
      <c r="E6" s="470"/>
      <c r="F6" s="471">
        <f>ROUND([2]財源明細!F6/1000,0)</f>
        <v>91735</v>
      </c>
    </row>
    <row r="7" spans="2:6" x14ac:dyDescent="0.15">
      <c r="B7" s="472"/>
      <c r="C7" s="472"/>
      <c r="D7" s="469" t="str">
        <f>[2]財源明細!D7</f>
        <v>利子割交付金</v>
      </c>
      <c r="E7" s="470"/>
      <c r="F7" s="471">
        <f>ROUND([2]財源明細!F7/1000,0)</f>
        <v>1431</v>
      </c>
    </row>
    <row r="8" spans="2:6" x14ac:dyDescent="0.15">
      <c r="B8" s="472"/>
      <c r="C8" s="472"/>
      <c r="D8" s="469" t="str">
        <f>[2]財源明細!D8</f>
        <v>配当割交付金</v>
      </c>
      <c r="E8" s="470"/>
      <c r="F8" s="471">
        <f>ROUND([2]財源明細!F8/1000,0)</f>
        <v>8650</v>
      </c>
    </row>
    <row r="9" spans="2:6" x14ac:dyDescent="0.15">
      <c r="B9" s="472"/>
      <c r="C9" s="472"/>
      <c r="D9" s="469" t="str">
        <f>[2]財源明細!D9</f>
        <v>株式等譲渡所得割交付金</v>
      </c>
      <c r="E9" s="470"/>
      <c r="F9" s="471">
        <f>ROUND([2]財源明細!F9/1000,0)</f>
        <v>9024</v>
      </c>
    </row>
    <row r="10" spans="2:6" x14ac:dyDescent="0.15">
      <c r="B10" s="472"/>
      <c r="C10" s="472"/>
      <c r="D10" s="469" t="str">
        <f>[2]財源明細!D10</f>
        <v>法人事業税交付金</v>
      </c>
      <c r="E10" s="470"/>
      <c r="F10" s="471">
        <f>ROUND([2]財源明細!F10/1000,0)</f>
        <v>12136</v>
      </c>
    </row>
    <row r="11" spans="2:6" x14ac:dyDescent="0.15">
      <c r="B11" s="472"/>
      <c r="C11" s="472"/>
      <c r="D11" s="469" t="str">
        <f>[2]財源明細!D11</f>
        <v>地方消費税交付金</v>
      </c>
      <c r="E11" s="470"/>
      <c r="F11" s="471">
        <f>ROUND([2]財源明細!F11/1000,0)</f>
        <v>318156</v>
      </c>
    </row>
    <row r="12" spans="2:6" x14ac:dyDescent="0.15">
      <c r="B12" s="472"/>
      <c r="C12" s="472"/>
      <c r="D12" s="469" t="str">
        <f>[2]財源明細!D12</f>
        <v>自動車税環境性能割交付金</v>
      </c>
      <c r="E12" s="470"/>
      <c r="F12" s="471">
        <f>ROUND([2]財源明細!F12/1000,0)</f>
        <v>7325</v>
      </c>
    </row>
    <row r="13" spans="2:6" x14ac:dyDescent="0.15">
      <c r="B13" s="472"/>
      <c r="C13" s="472"/>
      <c r="D13" s="469" t="str">
        <f>[2]財源明細!D13</f>
        <v>地方特例交付金</v>
      </c>
      <c r="E13" s="470"/>
      <c r="F13" s="471">
        <f>ROUND([2]財源明細!F13/1000,0)</f>
        <v>31805</v>
      </c>
    </row>
    <row r="14" spans="2:6" x14ac:dyDescent="0.15">
      <c r="B14" s="472"/>
      <c r="C14" s="472"/>
      <c r="D14" s="469" t="str">
        <f>[2]財源明細!D14</f>
        <v>地方交付税</v>
      </c>
      <c r="E14" s="470"/>
      <c r="F14" s="471">
        <f>ROUND([2]財源明細!F14/1000,0)</f>
        <v>3977293</v>
      </c>
    </row>
    <row r="15" spans="2:6" x14ac:dyDescent="0.15">
      <c r="B15" s="472"/>
      <c r="C15" s="472"/>
      <c r="D15" s="469" t="str">
        <f>[2]財源明細!D15</f>
        <v>交通安全対策特別交付金</v>
      </c>
      <c r="E15" s="470"/>
      <c r="F15" s="471">
        <f>ROUND([2]財源明細!F15/1000,0)</f>
        <v>1975</v>
      </c>
    </row>
    <row r="16" spans="2:6" x14ac:dyDescent="0.15">
      <c r="B16" s="472"/>
      <c r="C16" s="472"/>
      <c r="D16" s="469" t="str">
        <f>[2]財源明細!D16</f>
        <v>分担金及び負担金</v>
      </c>
      <c r="E16" s="470"/>
      <c r="F16" s="471">
        <f>ROUND([2]財源明細!F16/1000,0)</f>
        <v>32444</v>
      </c>
    </row>
    <row r="17" spans="2:6" x14ac:dyDescent="0.15">
      <c r="B17" s="472"/>
      <c r="C17" s="472"/>
      <c r="D17" s="469" t="str">
        <f>[2]財源明細!D17</f>
        <v>寄附金</v>
      </c>
      <c r="E17" s="470"/>
      <c r="F17" s="471">
        <f>ROUND([2]財源明細!F17/1000,0)</f>
        <v>753382</v>
      </c>
    </row>
    <row r="18" spans="2:6" x14ac:dyDescent="0.15">
      <c r="B18" s="472"/>
      <c r="C18" s="472"/>
      <c r="D18" s="469" t="str">
        <f>[2]財源明細!D18</f>
        <v>繰入金</v>
      </c>
      <c r="E18" s="470"/>
      <c r="F18" s="471">
        <f>ROUND([2]財源明細!F18/1000,0)</f>
        <v>53824</v>
      </c>
    </row>
    <row r="19" spans="2:6" x14ac:dyDescent="0.15">
      <c r="B19" s="472"/>
      <c r="C19" s="473"/>
      <c r="D19" s="474" t="s">
        <v>334</v>
      </c>
      <c r="E19" s="475"/>
      <c r="F19" s="471">
        <f>ROUND([2]財源明細!F19/1000,0)</f>
        <v>6698947</v>
      </c>
    </row>
    <row r="20" spans="2:6" ht="13.5" customHeight="1" x14ac:dyDescent="0.15">
      <c r="B20" s="472"/>
      <c r="C20" s="476" t="s">
        <v>335</v>
      </c>
      <c r="D20" s="477" t="s">
        <v>336</v>
      </c>
      <c r="E20" s="470" t="s">
        <v>337</v>
      </c>
      <c r="F20" s="471">
        <f>ROUND([2]財源明細!F20/1000,0)</f>
        <v>217840</v>
      </c>
    </row>
    <row r="21" spans="2:6" x14ac:dyDescent="0.15">
      <c r="B21" s="472"/>
      <c r="C21" s="478"/>
      <c r="D21" s="479"/>
      <c r="E21" s="470" t="s">
        <v>338</v>
      </c>
      <c r="F21" s="471">
        <f>ROUND([2]財源明細!F21/1000,0)</f>
        <v>5352</v>
      </c>
    </row>
    <row r="22" spans="2:6" x14ac:dyDescent="0.15">
      <c r="B22" s="472"/>
      <c r="C22" s="472"/>
      <c r="D22" s="480"/>
      <c r="E22" s="481" t="s">
        <v>326</v>
      </c>
      <c r="F22" s="471">
        <f>ROUND([2]財源明細!F22/1000,0)</f>
        <v>223192</v>
      </c>
    </row>
    <row r="23" spans="2:6" ht="13.5" customHeight="1" x14ac:dyDescent="0.15">
      <c r="B23" s="472"/>
      <c r="C23" s="472"/>
      <c r="D23" s="477" t="s">
        <v>339</v>
      </c>
      <c r="E23" s="470" t="s">
        <v>337</v>
      </c>
      <c r="F23" s="471">
        <f>ROUND([2]財源明細!F23/1000,0)</f>
        <v>1502326</v>
      </c>
    </row>
    <row r="24" spans="2:6" x14ac:dyDescent="0.15">
      <c r="B24" s="472"/>
      <c r="C24" s="472"/>
      <c r="D24" s="479"/>
      <c r="E24" s="470" t="s">
        <v>338</v>
      </c>
      <c r="F24" s="471">
        <f>ROUND([2]財源明細!F24/1000,0)</f>
        <v>943721</v>
      </c>
    </row>
    <row r="25" spans="2:6" x14ac:dyDescent="0.15">
      <c r="B25" s="472"/>
      <c r="C25" s="472"/>
      <c r="D25" s="480"/>
      <c r="E25" s="481" t="s">
        <v>326</v>
      </c>
      <c r="F25" s="471">
        <f>ROUND([2]財源明細!F25/1000,0)</f>
        <v>2446047</v>
      </c>
    </row>
    <row r="26" spans="2:6" x14ac:dyDescent="0.15">
      <c r="B26" s="472"/>
      <c r="C26" s="473"/>
      <c r="D26" s="474" t="s">
        <v>334</v>
      </c>
      <c r="E26" s="475"/>
      <c r="F26" s="471">
        <f>ROUND([2]財源明細!F26/1000,0)</f>
        <v>2669239</v>
      </c>
    </row>
    <row r="27" spans="2:6" x14ac:dyDescent="0.15">
      <c r="B27" s="473"/>
      <c r="C27" s="474" t="s">
        <v>196</v>
      </c>
      <c r="D27" s="482"/>
      <c r="E27" s="475"/>
      <c r="F27" s="471">
        <f>ROUND([2]財源明細!F27/1000,0)</f>
        <v>9368186</v>
      </c>
    </row>
    <row r="28" spans="2:6" x14ac:dyDescent="0.15">
      <c r="B28" s="483" t="s">
        <v>340</v>
      </c>
      <c r="C28" s="483"/>
      <c r="D28" s="483"/>
      <c r="E28" s="481" t="s">
        <v>341</v>
      </c>
      <c r="F28" s="471">
        <f>ROUND([2]財源明細!F28/1000,0)</f>
        <v>6698947</v>
      </c>
    </row>
    <row r="29" spans="2:6" x14ac:dyDescent="0.15">
      <c r="B29" s="483"/>
      <c r="C29" s="483"/>
      <c r="D29" s="483"/>
      <c r="E29" s="481" t="s">
        <v>342</v>
      </c>
      <c r="F29" s="471">
        <f>ROUND([2]財源明細!F29/1000,0)</f>
        <v>2669239</v>
      </c>
    </row>
  </sheetData>
  <mergeCells count="10">
    <mergeCell ref="B28:D29"/>
    <mergeCell ref="B2:F2"/>
    <mergeCell ref="B5:B27"/>
    <mergeCell ref="C5:C19"/>
    <mergeCell ref="D19:E19"/>
    <mergeCell ref="C20:C26"/>
    <mergeCell ref="D20:D22"/>
    <mergeCell ref="D23:D25"/>
    <mergeCell ref="D26:E26"/>
    <mergeCell ref="C27:E27"/>
  </mergeCells>
  <phoneticPr fontId="6"/>
  <printOptions horizontalCentered="1"/>
  <pageMargins left="0.59055118110236227" right="1.9685039370078741" top="0.51181102362204722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8408-D764-4537-9461-69DF06B09CF1}">
  <sheetPr>
    <tabColor theme="9" tint="0.39997558519241921"/>
  </sheetPr>
  <dimension ref="A1:L21"/>
  <sheetViews>
    <sheetView view="pageBreakPreview" zoomScaleNormal="100" zoomScaleSheetLayoutView="100" workbookViewId="0">
      <selection activeCell="H47" sqref="H47:I47"/>
    </sheetView>
  </sheetViews>
  <sheetFormatPr defaultRowHeight="13.5" x14ac:dyDescent="0.15"/>
  <cols>
    <col min="1" max="1" width="8.125" style="484" customWidth="1"/>
    <col min="2" max="2" width="5" style="484" customWidth="1"/>
    <col min="3" max="3" width="23.625" style="484" customWidth="1"/>
    <col min="4" max="8" width="15.625" style="484" customWidth="1"/>
    <col min="9" max="9" width="1.125" style="484" customWidth="1"/>
    <col min="10" max="10" width="12.625" style="484" customWidth="1"/>
    <col min="11" max="16384" width="9" style="307"/>
  </cols>
  <sheetData>
    <row r="1" spans="3:12" s="484" customFormat="1" ht="17.25" customHeight="1" x14ac:dyDescent="0.15"/>
    <row r="2" spans="3:12" s="484" customFormat="1" ht="18" customHeight="1" x14ac:dyDescent="0.15">
      <c r="C2" s="485" t="s">
        <v>343</v>
      </c>
      <c r="D2" s="486"/>
      <c r="E2" s="486"/>
      <c r="F2" s="487" t="s">
        <v>173</v>
      </c>
      <c r="G2" s="488"/>
      <c r="H2" s="488"/>
    </row>
    <row r="3" spans="3:12" s="484" customFormat="1" ht="24.95" customHeight="1" x14ac:dyDescent="0.15">
      <c r="C3" s="489" t="s">
        <v>174</v>
      </c>
      <c r="D3" s="489" t="s">
        <v>323</v>
      </c>
      <c r="E3" s="490" t="s">
        <v>344</v>
      </c>
      <c r="F3" s="489"/>
      <c r="G3" s="489"/>
      <c r="H3" s="489"/>
    </row>
    <row r="4" spans="3:12" s="493" customFormat="1" ht="27.95" customHeight="1" x14ac:dyDescent="0.15">
      <c r="C4" s="489"/>
      <c r="D4" s="489"/>
      <c r="E4" s="491" t="s">
        <v>345</v>
      </c>
      <c r="F4" s="492" t="s">
        <v>346</v>
      </c>
      <c r="G4" s="492" t="s">
        <v>347</v>
      </c>
      <c r="H4" s="492" t="s">
        <v>348</v>
      </c>
    </row>
    <row r="5" spans="3:12" s="484" customFormat="1" ht="30" customHeight="1" x14ac:dyDescent="0.15">
      <c r="C5" s="494" t="s">
        <v>349</v>
      </c>
      <c r="D5" s="495">
        <f>ROUND([2]財源情報明細!D5/1000,0)</f>
        <v>8736799</v>
      </c>
      <c r="E5" s="495">
        <f>ROUND([2]財源情報明細!E5/1000,0)</f>
        <v>2446047</v>
      </c>
      <c r="F5" s="495">
        <f>ROUND([2]財源情報明細!F5/1000,0)</f>
        <v>370878</v>
      </c>
      <c r="G5" s="495">
        <f>ROUND([2]財源情報明細!G5/1000,0)</f>
        <v>4812901</v>
      </c>
      <c r="H5" s="495">
        <f>ROUND([2]財源情報明細!H5/1000,0)</f>
        <v>1106974</v>
      </c>
      <c r="J5" s="496"/>
      <c r="L5" s="497"/>
    </row>
    <row r="6" spans="3:12" s="484" customFormat="1" ht="30" customHeight="1" x14ac:dyDescent="0.15">
      <c r="C6" s="494" t="s">
        <v>350</v>
      </c>
      <c r="D6" s="495">
        <f>ROUND([2]財源情報明細!D6/1000,0)</f>
        <v>893264</v>
      </c>
      <c r="E6" s="495">
        <f>ROUND([2]財源情報明細!E6/1000,0)</f>
        <v>223192</v>
      </c>
      <c r="F6" s="495">
        <f>ROUND([2]財源情報明細!F6/1000,0)</f>
        <v>501852</v>
      </c>
      <c r="G6" s="495">
        <f>ROUND([2]財源情報明細!G6/1000,0)</f>
        <v>168220</v>
      </c>
      <c r="H6" s="495">
        <f>ROUND([2]財源情報明細!H6/1000,0)</f>
        <v>0</v>
      </c>
      <c r="J6" s="496"/>
    </row>
    <row r="7" spans="3:12" s="484" customFormat="1" ht="30" customHeight="1" x14ac:dyDescent="0.15">
      <c r="C7" s="494" t="s">
        <v>351</v>
      </c>
      <c r="D7" s="495">
        <f>ROUND([2]財源情報明細!D7/1000,0)</f>
        <v>1189492</v>
      </c>
      <c r="E7" s="495">
        <f>ROUND([2]財源情報明細!E7/1000,0)</f>
        <v>0</v>
      </c>
      <c r="F7" s="495">
        <f>ROUND([2]財源情報明細!F7/1000,0)</f>
        <v>0</v>
      </c>
      <c r="G7" s="495">
        <f>ROUND([2]財源情報明細!G7/1000,0)</f>
        <v>1089069</v>
      </c>
      <c r="H7" s="495">
        <f>ROUND([2]財源情報明細!H7/1000,0)</f>
        <v>100423</v>
      </c>
      <c r="J7" s="496"/>
    </row>
    <row r="8" spans="3:12" s="484" customFormat="1" ht="30" customHeight="1" x14ac:dyDescent="0.15">
      <c r="C8" s="494" t="s">
        <v>315</v>
      </c>
      <c r="D8" s="495">
        <f>ROUND([2]財源情報明細!D8/1000,0)</f>
        <v>-5624</v>
      </c>
      <c r="E8" s="495">
        <f>ROUND([2]財源情報明細!E8/1000,0)</f>
        <v>0</v>
      </c>
      <c r="F8" s="495">
        <f>ROUND([2]財源情報明細!F8/1000,0)</f>
        <v>0</v>
      </c>
      <c r="G8" s="495">
        <f>ROUND([2]財源情報明細!G8/1000,0)</f>
        <v>0</v>
      </c>
      <c r="H8" s="495">
        <f>ROUND([2]財源情報明細!H8/1000,0)</f>
        <v>-5624</v>
      </c>
      <c r="J8" s="496"/>
    </row>
    <row r="9" spans="3:12" s="484" customFormat="1" ht="30" customHeight="1" x14ac:dyDescent="0.15">
      <c r="C9" s="498" t="s">
        <v>205</v>
      </c>
      <c r="D9" s="495">
        <f>ROUND([2]財源情報明細!D9/1000,0)</f>
        <v>10813932</v>
      </c>
      <c r="E9" s="495">
        <f>ROUND([2]財源情報明細!E9/1000,0)</f>
        <v>2669239</v>
      </c>
      <c r="F9" s="495">
        <f>ROUND([2]財源情報明細!F9/1000,0)</f>
        <v>872730</v>
      </c>
      <c r="G9" s="495">
        <f>ROUND([2]財源情報明細!G9/1000,0)</f>
        <v>6070189</v>
      </c>
      <c r="H9" s="495">
        <f>ROUND([2]財源情報明細!H9/1000,0)</f>
        <v>1201774</v>
      </c>
      <c r="J9" s="496"/>
    </row>
    <row r="10" spans="3:12" s="484" customFormat="1" ht="30" customHeight="1" x14ac:dyDescent="0.15">
      <c r="C10" s="493"/>
      <c r="D10" s="499"/>
      <c r="E10" s="500"/>
      <c r="F10" s="500"/>
      <c r="G10" s="500"/>
      <c r="H10" s="500"/>
      <c r="J10" s="496"/>
    </row>
    <row r="11" spans="3:12" s="501" customFormat="1" ht="36" customHeight="1" x14ac:dyDescent="0.15">
      <c r="J11" s="496"/>
    </row>
    <row r="12" spans="3:12" s="501" customFormat="1" ht="36" customHeight="1" x14ac:dyDescent="0.15">
      <c r="J12" s="496"/>
    </row>
    <row r="13" spans="3:12" s="501" customFormat="1" ht="36" customHeight="1" x14ac:dyDescent="0.15">
      <c r="J13" s="496"/>
    </row>
    <row r="14" spans="3:12" s="501" customFormat="1" ht="36" customHeight="1" x14ac:dyDescent="0.15">
      <c r="J14" s="496"/>
    </row>
    <row r="15" spans="3:12" s="501" customFormat="1" ht="36" customHeight="1" x14ac:dyDescent="0.15">
      <c r="J15" s="496"/>
    </row>
    <row r="16" spans="3:12" s="501" customFormat="1" ht="36" customHeight="1" x14ac:dyDescent="0.15">
      <c r="J16" s="496"/>
    </row>
    <row r="17" spans="1:10" s="501" customFormat="1" ht="21.75" customHeight="1" x14ac:dyDescent="0.15"/>
    <row r="18" spans="1:10" x14ac:dyDescent="0.15">
      <c r="A18" s="501"/>
      <c r="B18" s="501"/>
      <c r="C18" s="502"/>
      <c r="D18" s="503"/>
      <c r="E18" s="503"/>
      <c r="F18" s="503"/>
      <c r="G18" s="503"/>
      <c r="H18" s="503"/>
      <c r="I18" s="501"/>
      <c r="J18" s="501"/>
    </row>
    <row r="19" spans="1:10" x14ac:dyDescent="0.15">
      <c r="A19" s="501"/>
      <c r="B19" s="501"/>
      <c r="C19" s="504"/>
      <c r="D19" s="504"/>
      <c r="E19" s="504"/>
      <c r="F19" s="504"/>
      <c r="G19" s="504"/>
      <c r="H19" s="504"/>
      <c r="I19" s="501"/>
      <c r="J19" s="501"/>
    </row>
    <row r="20" spans="1:10" x14ac:dyDescent="0.15">
      <c r="C20" s="505"/>
      <c r="D20" s="504"/>
      <c r="E20" s="505"/>
      <c r="F20" s="505"/>
      <c r="G20" s="505"/>
      <c r="H20" s="505"/>
    </row>
    <row r="21" spans="1:10" x14ac:dyDescent="0.15">
      <c r="A21" s="493"/>
      <c r="B21" s="493"/>
      <c r="C21" s="493"/>
      <c r="D21" s="493"/>
      <c r="E21" s="493"/>
      <c r="F21" s="493"/>
      <c r="G21" s="493"/>
      <c r="H21" s="493"/>
      <c r="I21" s="493"/>
      <c r="J21" s="493"/>
    </row>
  </sheetData>
  <mergeCells count="6">
    <mergeCell ref="C2:E2"/>
    <mergeCell ref="F2:H2"/>
    <mergeCell ref="C3:C4"/>
    <mergeCell ref="D3:D4"/>
    <mergeCell ref="E3:H3"/>
    <mergeCell ref="C18:H18"/>
  </mergeCells>
  <phoneticPr fontId="6"/>
  <printOptions horizontalCentered="1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68DE-9332-4B6A-A094-D9E1D5E9EE1F}">
  <sheetPr>
    <tabColor theme="9" tint="0.39997558519241921"/>
  </sheetPr>
  <dimension ref="B1:C9"/>
  <sheetViews>
    <sheetView view="pageBreakPreview" zoomScale="80" zoomScaleNormal="178" zoomScaleSheetLayoutView="80" workbookViewId="0">
      <selection activeCell="H47" sqref="H47:I47"/>
    </sheetView>
  </sheetViews>
  <sheetFormatPr defaultColWidth="9" defaultRowHeight="13.5" x14ac:dyDescent="0.15"/>
  <cols>
    <col min="1" max="1" width="0.875" style="328" customWidth="1"/>
    <col min="2" max="2" width="26" style="328" customWidth="1"/>
    <col min="3" max="3" width="38.625" style="328" customWidth="1"/>
    <col min="4" max="4" width="0.375" style="328" customWidth="1"/>
    <col min="5" max="16384" width="9" style="328"/>
  </cols>
  <sheetData>
    <row r="1" spans="2:3" ht="24.75" customHeight="1" x14ac:dyDescent="0.15"/>
    <row r="2" spans="2:3" ht="14.25" x14ac:dyDescent="0.15">
      <c r="B2" s="463" t="s">
        <v>352</v>
      </c>
      <c r="C2" s="463"/>
    </row>
    <row r="3" spans="2:3" ht="14.25" x14ac:dyDescent="0.15">
      <c r="B3" s="364" t="s">
        <v>353</v>
      </c>
      <c r="C3" s="331" t="s">
        <v>173</v>
      </c>
    </row>
    <row r="4" spans="2:3" ht="18.95" customHeight="1" x14ac:dyDescent="0.15">
      <c r="B4" s="506" t="s">
        <v>233</v>
      </c>
      <c r="C4" s="506" t="s">
        <v>313</v>
      </c>
    </row>
    <row r="5" spans="2:3" ht="15" customHeight="1" x14ac:dyDescent="0.15">
      <c r="B5" s="507" t="s">
        <v>354</v>
      </c>
      <c r="C5" s="507">
        <f>ROUND([2]資金明細!C5/1000,0)</f>
        <v>0</v>
      </c>
    </row>
    <row r="6" spans="2:3" ht="15" customHeight="1" x14ac:dyDescent="0.15">
      <c r="B6" s="507" t="s">
        <v>355</v>
      </c>
      <c r="C6" s="507">
        <f>ROUND([2]資金明細!C6/1000,0)</f>
        <v>538691</v>
      </c>
    </row>
    <row r="7" spans="2:3" ht="15" customHeight="1" x14ac:dyDescent="0.15">
      <c r="B7" s="507" t="s">
        <v>356</v>
      </c>
      <c r="C7" s="507">
        <f>ROUND([2]資金明細!C7/1000,0)</f>
        <v>0</v>
      </c>
    </row>
    <row r="8" spans="2:3" ht="15" customHeight="1" x14ac:dyDescent="0.15">
      <c r="B8" s="508" t="s">
        <v>196</v>
      </c>
      <c r="C8" s="507">
        <f>ROUND([2]資金明細!C8/1000,0)</f>
        <v>538691</v>
      </c>
    </row>
    <row r="9" spans="2:3" ht="2.1" customHeight="1" x14ac:dyDescent="0.15"/>
  </sheetData>
  <mergeCells count="1">
    <mergeCell ref="B2:C2"/>
  </mergeCells>
  <phoneticPr fontId="6"/>
  <printOptions horizontalCentered="1"/>
  <pageMargins left="0" right="2.3622047244094491" top="0.78740157480314965" bottom="0.74803149606299213" header="0" footer="0"/>
  <pageSetup paperSize="9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11</v>
      </c>
    </row>
    <row r="2" spans="1:9" ht="21.95" customHeight="1" x14ac:dyDescent="0.15">
      <c r="B2" s="5" t="s">
        <v>12</v>
      </c>
      <c r="C2" s="6"/>
      <c r="D2" s="6"/>
      <c r="E2" s="6"/>
      <c r="F2" s="6"/>
      <c r="G2" s="6"/>
      <c r="H2" s="6"/>
      <c r="I2" s="44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 x14ac:dyDescent="0.2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 x14ac:dyDescent="0.2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5.75" customHeight="1" x14ac:dyDescent="0.15">
      <c r="B7" s="46"/>
      <c r="C7" s="11" t="s">
        <v>80</v>
      </c>
      <c r="D7" s="11"/>
      <c r="E7" s="12"/>
      <c r="F7" s="11"/>
      <c r="G7" s="45"/>
      <c r="H7" s="51">
        <v>8310272</v>
      </c>
    </row>
    <row r="8" spans="1:9" ht="15.75" customHeight="1" x14ac:dyDescent="0.15">
      <c r="B8" s="46"/>
      <c r="C8" s="11"/>
      <c r="D8" s="11" t="s">
        <v>81</v>
      </c>
      <c r="E8" s="12"/>
      <c r="F8" s="11"/>
      <c r="G8" s="45"/>
      <c r="H8" s="51">
        <v>4703211</v>
      </c>
    </row>
    <row r="9" spans="1:9" ht="15.75" customHeight="1" x14ac:dyDescent="0.15">
      <c r="B9" s="46"/>
      <c r="C9" s="11"/>
      <c r="D9" s="11"/>
      <c r="E9" s="12" t="s">
        <v>82</v>
      </c>
      <c r="F9" s="11"/>
      <c r="G9" s="45"/>
      <c r="H9" s="51">
        <v>1780902</v>
      </c>
    </row>
    <row r="10" spans="1:9" ht="15.75" customHeight="1" x14ac:dyDescent="0.15">
      <c r="B10" s="46"/>
      <c r="C10" s="11"/>
      <c r="D10" s="11"/>
      <c r="E10" s="12"/>
      <c r="F10" s="11" t="s">
        <v>83</v>
      </c>
      <c r="G10" s="45"/>
      <c r="H10" s="51">
        <v>1556811</v>
      </c>
    </row>
    <row r="11" spans="1:9" ht="15.75" customHeight="1" x14ac:dyDescent="0.15">
      <c r="B11" s="46"/>
      <c r="C11" s="11"/>
      <c r="D11" s="11"/>
      <c r="E11" s="12"/>
      <c r="F11" s="11" t="s">
        <v>84</v>
      </c>
      <c r="G11" s="45"/>
      <c r="H11" s="51">
        <v>115113</v>
      </c>
    </row>
    <row r="12" spans="1:9" ht="15.75" customHeight="1" x14ac:dyDescent="0.15">
      <c r="B12" s="46"/>
      <c r="C12" s="11"/>
      <c r="D12" s="11"/>
      <c r="E12" s="12"/>
      <c r="F12" s="11" t="s">
        <v>85</v>
      </c>
      <c r="G12" s="45"/>
      <c r="H12" s="51">
        <v>24413</v>
      </c>
    </row>
    <row r="13" spans="1:9" ht="15.75" customHeight="1" x14ac:dyDescent="0.15">
      <c r="B13" s="46"/>
      <c r="C13" s="11"/>
      <c r="D13" s="11"/>
      <c r="E13" s="12"/>
      <c r="F13" s="11" t="s">
        <v>15</v>
      </c>
      <c r="G13" s="45"/>
      <c r="H13" s="51">
        <v>84564</v>
      </c>
    </row>
    <row r="14" spans="1:9" ht="15.75" customHeight="1" x14ac:dyDescent="0.15">
      <c r="B14" s="46"/>
      <c r="C14" s="11"/>
      <c r="D14" s="11"/>
      <c r="E14" s="12" t="s">
        <v>86</v>
      </c>
      <c r="F14" s="11"/>
      <c r="G14" s="45"/>
      <c r="H14" s="51">
        <v>2794798</v>
      </c>
    </row>
    <row r="15" spans="1:9" ht="15.75" customHeight="1" x14ac:dyDescent="0.15">
      <c r="B15" s="46"/>
      <c r="C15" s="11"/>
      <c r="D15" s="11"/>
      <c r="E15" s="12"/>
      <c r="F15" s="11" t="s">
        <v>87</v>
      </c>
      <c r="G15" s="45"/>
      <c r="H15" s="51">
        <v>1632165</v>
      </c>
    </row>
    <row r="16" spans="1:9" ht="15.75" customHeight="1" x14ac:dyDescent="0.15">
      <c r="B16" s="46"/>
      <c r="C16" s="11"/>
      <c r="D16" s="11"/>
      <c r="E16" s="12"/>
      <c r="F16" s="11" t="s">
        <v>88</v>
      </c>
      <c r="G16" s="45"/>
      <c r="H16" s="51">
        <v>239261</v>
      </c>
    </row>
    <row r="17" spans="2:8" ht="15.75" customHeight="1" x14ac:dyDescent="0.15">
      <c r="B17" s="46"/>
      <c r="C17" s="11"/>
      <c r="D17" s="11"/>
      <c r="E17" s="12"/>
      <c r="F17" s="11" t="s">
        <v>89</v>
      </c>
      <c r="G17" s="45"/>
      <c r="H17" s="51">
        <v>923373</v>
      </c>
    </row>
    <row r="18" spans="2:8" ht="15.75" customHeight="1" x14ac:dyDescent="0.15">
      <c r="B18" s="46"/>
      <c r="C18" s="11"/>
      <c r="D18" s="11"/>
      <c r="E18" s="12"/>
      <c r="F18" s="11" t="s">
        <v>15</v>
      </c>
      <c r="G18" s="45"/>
      <c r="H18" s="51" t="str">
        <f>"- "</f>
        <v xml:space="preserve">- </v>
      </c>
    </row>
    <row r="19" spans="2:8" ht="15.75" customHeight="1" x14ac:dyDescent="0.15">
      <c r="B19" s="46"/>
      <c r="C19" s="11"/>
      <c r="D19" s="11"/>
      <c r="E19" s="12" t="s">
        <v>90</v>
      </c>
      <c r="F19" s="11"/>
      <c r="G19" s="45"/>
      <c r="H19" s="51">
        <v>127511</v>
      </c>
    </row>
    <row r="20" spans="2:8" ht="15.75" customHeight="1" x14ac:dyDescent="0.15">
      <c r="B20" s="46"/>
      <c r="C20" s="11"/>
      <c r="D20" s="11"/>
      <c r="E20" s="12"/>
      <c r="F20" s="11" t="s">
        <v>91</v>
      </c>
      <c r="G20" s="45"/>
      <c r="H20" s="51">
        <v>28671</v>
      </c>
    </row>
    <row r="21" spans="2:8" ht="15.75" customHeight="1" x14ac:dyDescent="0.15">
      <c r="B21" s="46"/>
      <c r="C21" s="11"/>
      <c r="D21" s="11"/>
      <c r="E21" s="12"/>
      <c r="F21" s="11" t="s">
        <v>92</v>
      </c>
      <c r="G21" s="45"/>
      <c r="H21" s="51">
        <v>535</v>
      </c>
    </row>
    <row r="22" spans="2:8" ht="15.75" customHeight="1" x14ac:dyDescent="0.15">
      <c r="B22" s="46"/>
      <c r="C22" s="11"/>
      <c r="D22" s="11"/>
      <c r="E22" s="12"/>
      <c r="F22" s="11" t="s">
        <v>15</v>
      </c>
      <c r="G22" s="45"/>
      <c r="H22" s="51">
        <v>98305</v>
      </c>
    </row>
    <row r="23" spans="2:8" ht="15.75" customHeight="1" x14ac:dyDescent="0.15">
      <c r="B23" s="46"/>
      <c r="C23" s="11"/>
      <c r="D23" s="11" t="s">
        <v>93</v>
      </c>
      <c r="E23" s="12"/>
      <c r="F23" s="11"/>
      <c r="G23" s="45"/>
      <c r="H23" s="51">
        <v>3607060</v>
      </c>
    </row>
    <row r="24" spans="2:8" ht="15.75" customHeight="1" x14ac:dyDescent="0.15">
      <c r="B24" s="46"/>
      <c r="C24" s="11"/>
      <c r="D24" s="11"/>
      <c r="E24" s="12" t="s">
        <v>94</v>
      </c>
      <c r="F24" s="11"/>
      <c r="G24" s="45"/>
      <c r="H24" s="51">
        <v>1466644</v>
      </c>
    </row>
    <row r="25" spans="2:8" ht="15.75" customHeight="1" x14ac:dyDescent="0.15">
      <c r="B25" s="46"/>
      <c r="C25" s="11"/>
      <c r="D25" s="11"/>
      <c r="E25" s="12" t="s">
        <v>95</v>
      </c>
      <c r="F25" s="11"/>
      <c r="G25" s="45"/>
      <c r="H25" s="51">
        <v>1179380</v>
      </c>
    </row>
    <row r="26" spans="2:8" ht="15.75" customHeight="1" x14ac:dyDescent="0.15">
      <c r="B26" s="46"/>
      <c r="C26" s="11"/>
      <c r="D26" s="11"/>
      <c r="E26" s="12" t="s">
        <v>96</v>
      </c>
      <c r="F26" s="11"/>
      <c r="G26" s="45"/>
      <c r="H26" s="51">
        <v>951723</v>
      </c>
    </row>
    <row r="27" spans="2:8" ht="15.75" customHeight="1" x14ac:dyDescent="0.15">
      <c r="B27" s="46"/>
      <c r="C27" s="11"/>
      <c r="D27" s="11"/>
      <c r="E27" s="12" t="s">
        <v>15</v>
      </c>
      <c r="F27" s="11"/>
      <c r="G27" s="45"/>
      <c r="H27" s="51">
        <v>9314</v>
      </c>
    </row>
    <row r="28" spans="2:8" ht="15.75" customHeight="1" x14ac:dyDescent="0.15">
      <c r="B28" s="46"/>
      <c r="C28" s="11" t="s">
        <v>97</v>
      </c>
      <c r="D28" s="11"/>
      <c r="E28" s="12"/>
      <c r="F28" s="11"/>
      <c r="G28" s="45"/>
      <c r="H28" s="51">
        <v>297112</v>
      </c>
    </row>
    <row r="29" spans="2:8" ht="15.75" customHeight="1" x14ac:dyDescent="0.15">
      <c r="B29" s="46"/>
      <c r="C29" s="11"/>
      <c r="D29" s="11" t="s">
        <v>98</v>
      </c>
      <c r="E29" s="12"/>
      <c r="F29" s="11"/>
      <c r="G29" s="45"/>
      <c r="H29" s="51">
        <v>43368</v>
      </c>
    </row>
    <row r="30" spans="2:8" ht="15.75" customHeight="1" x14ac:dyDescent="0.15">
      <c r="B30" s="46"/>
      <c r="C30" s="11"/>
      <c r="D30" s="11" t="s">
        <v>15</v>
      </c>
      <c r="E30" s="12"/>
      <c r="F30" s="11"/>
      <c r="G30" s="45"/>
      <c r="H30" s="51">
        <v>253743</v>
      </c>
    </row>
    <row r="31" spans="2:8" ht="15.75" customHeight="1" x14ac:dyDescent="0.15">
      <c r="B31" s="58" t="s">
        <v>99</v>
      </c>
      <c r="C31" s="59"/>
      <c r="D31" s="60"/>
      <c r="E31" s="61"/>
      <c r="F31" s="62"/>
      <c r="G31" s="63"/>
      <c r="H31" s="57">
        <v>8013160</v>
      </c>
    </row>
    <row r="32" spans="2:8" ht="15.75" customHeight="1" x14ac:dyDescent="0.15">
      <c r="B32" s="46"/>
      <c r="C32" s="11" t="s">
        <v>100</v>
      </c>
      <c r="D32" s="11"/>
      <c r="E32" s="12"/>
      <c r="F32" s="11"/>
      <c r="G32" s="45"/>
      <c r="H32" s="51">
        <v>728485</v>
      </c>
    </row>
    <row r="33" spans="2:9" ht="15.75" customHeight="1" x14ac:dyDescent="0.15">
      <c r="B33" s="46"/>
      <c r="C33" s="11"/>
      <c r="D33" s="11" t="s">
        <v>101</v>
      </c>
      <c r="E33" s="12"/>
      <c r="F33" s="11"/>
      <c r="G33" s="45"/>
      <c r="H33" s="51">
        <v>98479</v>
      </c>
    </row>
    <row r="34" spans="2:9" ht="15.75" customHeight="1" x14ac:dyDescent="0.15">
      <c r="B34" s="46"/>
      <c r="C34" s="11"/>
      <c r="D34" s="11" t="s">
        <v>102</v>
      </c>
      <c r="E34" s="12"/>
      <c r="F34" s="11"/>
      <c r="G34" s="45"/>
      <c r="H34" s="51">
        <v>51728</v>
      </c>
    </row>
    <row r="35" spans="2:9" ht="15.75" customHeight="1" x14ac:dyDescent="0.15">
      <c r="B35" s="46"/>
      <c r="C35" s="11"/>
      <c r="D35" s="11" t="s">
        <v>103</v>
      </c>
      <c r="E35" s="12"/>
      <c r="F35" s="11"/>
      <c r="G35" s="45"/>
      <c r="H35" s="51" t="str">
        <f>"- "</f>
        <v xml:space="preserve">- </v>
      </c>
    </row>
    <row r="36" spans="2:9" ht="15.75" customHeight="1" x14ac:dyDescent="0.15">
      <c r="B36" s="46"/>
      <c r="C36" s="11"/>
      <c r="D36" s="11" t="s">
        <v>104</v>
      </c>
      <c r="E36" s="12"/>
      <c r="F36" s="11"/>
      <c r="G36" s="45"/>
      <c r="H36" s="51" t="str">
        <f>"- "</f>
        <v xml:space="preserve">- </v>
      </c>
    </row>
    <row r="37" spans="2:9" ht="15.75" customHeight="1" x14ac:dyDescent="0.15">
      <c r="B37" s="46"/>
      <c r="C37" s="11"/>
      <c r="D37" s="11" t="s">
        <v>15</v>
      </c>
      <c r="E37" s="12"/>
      <c r="F37" s="11"/>
      <c r="G37" s="45"/>
      <c r="H37" s="51">
        <v>578279</v>
      </c>
    </row>
    <row r="38" spans="2:9" ht="15.75" customHeight="1" x14ac:dyDescent="0.15">
      <c r="B38" s="46"/>
      <c r="C38" s="11" t="s">
        <v>105</v>
      </c>
      <c r="D38" s="11"/>
      <c r="E38" s="12"/>
      <c r="F38" s="11"/>
      <c r="G38" s="45"/>
      <c r="H38" s="51">
        <v>4845</v>
      </c>
    </row>
    <row r="39" spans="2:9" ht="15.75" customHeight="1" x14ac:dyDescent="0.15">
      <c r="B39" s="46"/>
      <c r="C39" s="11"/>
      <c r="D39" s="11" t="s">
        <v>106</v>
      </c>
      <c r="E39" s="12"/>
      <c r="F39" s="11"/>
      <c r="G39" s="45"/>
      <c r="H39" s="51">
        <v>4845</v>
      </c>
    </row>
    <row r="40" spans="2:9" ht="15.75" customHeight="1" x14ac:dyDescent="0.15">
      <c r="B40" s="46"/>
      <c r="C40" s="11"/>
      <c r="D40" s="11" t="s">
        <v>15</v>
      </c>
      <c r="E40" s="12"/>
      <c r="F40" s="11"/>
      <c r="G40" s="45"/>
      <c r="H40" s="51" t="str">
        <f>"- "</f>
        <v xml:space="preserve">- </v>
      </c>
    </row>
    <row r="41" spans="2:9" ht="15.75" customHeight="1" thickBot="1" x14ac:dyDescent="0.2">
      <c r="B41" s="65" t="s">
        <v>107</v>
      </c>
      <c r="C41" s="66"/>
      <c r="D41" s="67"/>
      <c r="E41" s="68"/>
      <c r="F41" s="69"/>
      <c r="G41" s="70"/>
      <c r="H41" s="64">
        <v>8736799</v>
      </c>
    </row>
    <row r="42" spans="2:9" ht="12.75" x14ac:dyDescent="0.15">
      <c r="B42" s="47"/>
      <c r="C42" s="47"/>
      <c r="D42" s="47"/>
      <c r="E42" s="48"/>
      <c r="F42" s="48"/>
      <c r="G42" s="49"/>
    </row>
    <row r="43" spans="2:9" ht="15" customHeight="1" x14ac:dyDescent="0.15">
      <c r="G43" s="50"/>
      <c r="H43" s="50"/>
      <c r="I43" s="50"/>
    </row>
    <row r="44" spans="2:9" ht="15" customHeight="1" x14ac:dyDescent="0.15">
      <c r="G44" s="50"/>
      <c r="H44" s="50"/>
      <c r="I44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2</v>
      </c>
    </row>
    <row r="2" spans="1:10" ht="21.95" customHeight="1" x14ac:dyDescent="0.15">
      <c r="A2" s="1"/>
      <c r="B2" s="16" t="s">
        <v>3</v>
      </c>
      <c r="C2" s="16"/>
      <c r="D2" s="16"/>
      <c r="E2" s="16"/>
      <c r="F2" s="16"/>
      <c r="G2" s="16"/>
      <c r="H2" s="16"/>
      <c r="I2" s="16"/>
      <c r="J2" s="16"/>
    </row>
    <row r="3" spans="1:10" ht="13.5" customHeight="1" x14ac:dyDescent="0.15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0" ht="13.5" customHeight="1" x14ac:dyDescent="0.15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0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 t="s">
        <v>9</v>
      </c>
    </row>
    <row r="6" spans="1:10" ht="15" customHeight="1" x14ac:dyDescent="0.15">
      <c r="A6" s="1"/>
      <c r="B6" s="242" t="s">
        <v>4</v>
      </c>
      <c r="C6" s="243"/>
      <c r="D6" s="243"/>
      <c r="E6" s="243"/>
      <c r="F6" s="243"/>
      <c r="G6" s="244"/>
      <c r="H6" s="248" t="s">
        <v>5</v>
      </c>
      <c r="I6" s="19"/>
      <c r="J6" s="20"/>
    </row>
    <row r="7" spans="1:10" ht="35.1" customHeight="1" thickBot="1" x14ac:dyDescent="0.2">
      <c r="A7" s="1"/>
      <c r="B7" s="245"/>
      <c r="C7" s="246"/>
      <c r="D7" s="246"/>
      <c r="E7" s="246"/>
      <c r="F7" s="246"/>
      <c r="G7" s="247"/>
      <c r="H7" s="249"/>
      <c r="I7" s="21" t="s">
        <v>6</v>
      </c>
      <c r="J7" s="22" t="s">
        <v>7</v>
      </c>
    </row>
    <row r="8" spans="1:10" ht="18" customHeight="1" x14ac:dyDescent="0.15">
      <c r="A8" s="1"/>
      <c r="B8" s="71" t="s">
        <v>108</v>
      </c>
      <c r="C8" s="72"/>
      <c r="D8" s="73"/>
      <c r="E8" s="74"/>
      <c r="F8" s="75"/>
      <c r="G8" s="76"/>
      <c r="H8" s="77">
        <v>14317607</v>
      </c>
      <c r="I8" s="78">
        <v>22155764</v>
      </c>
      <c r="J8" s="79">
        <v>-7838157</v>
      </c>
    </row>
    <row r="9" spans="1:10" ht="18" customHeight="1" x14ac:dyDescent="0.15">
      <c r="A9" s="1"/>
      <c r="B9" s="13"/>
      <c r="C9" s="23" t="s">
        <v>109</v>
      </c>
      <c r="D9" s="23"/>
      <c r="E9" s="23"/>
      <c r="F9" s="23"/>
      <c r="G9" s="24"/>
      <c r="H9" s="80">
        <v>-8736799</v>
      </c>
      <c r="I9" s="81"/>
      <c r="J9" s="82">
        <v>-8736799</v>
      </c>
    </row>
    <row r="10" spans="1:10" ht="18" customHeight="1" x14ac:dyDescent="0.15">
      <c r="A10" s="1"/>
      <c r="B10" s="13"/>
      <c r="C10" s="23" t="s">
        <v>110</v>
      </c>
      <c r="D10" s="23"/>
      <c r="E10" s="23"/>
      <c r="F10" s="23"/>
      <c r="G10" s="24"/>
      <c r="H10" s="83">
        <v>9368186</v>
      </c>
      <c r="I10" s="84"/>
      <c r="J10" s="85">
        <v>9368186</v>
      </c>
    </row>
    <row r="11" spans="1:10" ht="18" customHeight="1" x14ac:dyDescent="0.15">
      <c r="A11" s="1"/>
      <c r="B11" s="13"/>
      <c r="C11" s="23"/>
      <c r="D11" s="23" t="s">
        <v>111</v>
      </c>
      <c r="E11" s="23"/>
      <c r="F11" s="23"/>
      <c r="G11" s="24"/>
      <c r="H11" s="86">
        <v>6698947</v>
      </c>
      <c r="I11" s="87"/>
      <c r="J11" s="88">
        <v>6698947</v>
      </c>
    </row>
    <row r="12" spans="1:10" ht="18" customHeight="1" x14ac:dyDescent="0.15">
      <c r="A12" s="1"/>
      <c r="B12" s="13"/>
      <c r="C12" s="23"/>
      <c r="D12" s="23" t="s">
        <v>112</v>
      </c>
      <c r="E12" s="23"/>
      <c r="F12" s="23"/>
      <c r="G12" s="24"/>
      <c r="H12" s="89">
        <v>2669239</v>
      </c>
      <c r="I12" s="90"/>
      <c r="J12" s="91">
        <v>2669239</v>
      </c>
    </row>
    <row r="13" spans="1:10" ht="18" customHeight="1" x14ac:dyDescent="0.15">
      <c r="A13" s="1"/>
      <c r="B13" s="92"/>
      <c r="C13" s="93" t="s">
        <v>113</v>
      </c>
      <c r="D13" s="94"/>
      <c r="E13" s="95"/>
      <c r="F13" s="96"/>
      <c r="G13" s="97"/>
      <c r="H13" s="98">
        <v>631387</v>
      </c>
      <c r="I13" s="99"/>
      <c r="J13" s="100">
        <v>631387</v>
      </c>
    </row>
    <row r="14" spans="1:10" ht="18" customHeight="1" x14ac:dyDescent="0.15">
      <c r="A14" s="1"/>
      <c r="B14" s="13"/>
      <c r="C14" s="23" t="s">
        <v>114</v>
      </c>
      <c r="D14" s="23"/>
      <c r="E14" s="23"/>
      <c r="F14" s="23"/>
      <c r="G14" s="24"/>
      <c r="H14" s="101"/>
      <c r="I14" s="102">
        <v>623530</v>
      </c>
      <c r="J14" s="103">
        <v>-623530</v>
      </c>
    </row>
    <row r="15" spans="1:10" ht="18" customHeight="1" x14ac:dyDescent="0.15">
      <c r="A15" s="1"/>
      <c r="B15" s="13"/>
      <c r="C15" s="23"/>
      <c r="D15" s="23" t="s">
        <v>115</v>
      </c>
      <c r="E15" s="23"/>
      <c r="F15" s="23"/>
      <c r="G15" s="24"/>
      <c r="H15" s="104"/>
      <c r="I15" s="105">
        <v>893264</v>
      </c>
      <c r="J15" s="106">
        <v>-893264</v>
      </c>
    </row>
    <row r="16" spans="1:10" ht="18" customHeight="1" x14ac:dyDescent="0.15">
      <c r="A16" s="1"/>
      <c r="B16" s="13"/>
      <c r="C16" s="23"/>
      <c r="D16" s="23" t="s">
        <v>116</v>
      </c>
      <c r="E16" s="23"/>
      <c r="F16" s="23"/>
      <c r="G16" s="24"/>
      <c r="H16" s="107"/>
      <c r="I16" s="108">
        <v>-927465</v>
      </c>
      <c r="J16" s="109">
        <v>927465</v>
      </c>
    </row>
    <row r="17" spans="1:10" ht="18" customHeight="1" x14ac:dyDescent="0.15">
      <c r="A17" s="1"/>
      <c r="B17" s="13"/>
      <c r="C17" s="23"/>
      <c r="D17" s="23" t="s">
        <v>117</v>
      </c>
      <c r="E17" s="23"/>
      <c r="F17" s="23"/>
      <c r="G17" s="24"/>
      <c r="H17" s="110"/>
      <c r="I17" s="111">
        <v>1189492</v>
      </c>
      <c r="J17" s="112">
        <v>-1189492</v>
      </c>
    </row>
    <row r="18" spans="1:10" ht="18" customHeight="1" x14ac:dyDescent="0.15">
      <c r="A18" s="1"/>
      <c r="B18" s="13"/>
      <c r="C18" s="23"/>
      <c r="D18" s="23" t="s">
        <v>118</v>
      </c>
      <c r="E18" s="23"/>
      <c r="F18" s="23"/>
      <c r="G18" s="24"/>
      <c r="H18" s="113"/>
      <c r="I18" s="114">
        <v>-531761</v>
      </c>
      <c r="J18" s="115">
        <v>531761</v>
      </c>
    </row>
    <row r="19" spans="1:10" ht="18" customHeight="1" x14ac:dyDescent="0.15">
      <c r="A19" s="1"/>
      <c r="B19" s="13"/>
      <c r="C19" s="23" t="s">
        <v>119</v>
      </c>
      <c r="D19" s="23"/>
      <c r="E19" s="23"/>
      <c r="F19" s="23"/>
      <c r="G19" s="24"/>
      <c r="H19" s="116">
        <v>-2</v>
      </c>
      <c r="I19" s="117">
        <v>-2</v>
      </c>
      <c r="J19" s="118"/>
    </row>
    <row r="20" spans="1:10" ht="18" customHeight="1" x14ac:dyDescent="0.15">
      <c r="A20" s="1"/>
      <c r="B20" s="13"/>
      <c r="C20" s="23" t="s">
        <v>120</v>
      </c>
      <c r="D20" s="23"/>
      <c r="E20" s="23"/>
      <c r="F20" s="23"/>
      <c r="G20" s="24"/>
      <c r="H20" s="119">
        <v>4611</v>
      </c>
      <c r="I20" s="120">
        <v>4611</v>
      </c>
      <c r="J20" s="121"/>
    </row>
    <row r="21" spans="1:10" ht="18" customHeight="1" x14ac:dyDescent="0.15">
      <c r="A21" s="1"/>
      <c r="B21" s="13"/>
      <c r="C21" s="23" t="s">
        <v>15</v>
      </c>
      <c r="D21" s="23"/>
      <c r="E21" s="23"/>
      <c r="F21" s="23"/>
      <c r="G21" s="24"/>
      <c r="H21" s="122">
        <v>-5624</v>
      </c>
      <c r="I21" s="123">
        <v>0</v>
      </c>
      <c r="J21" s="124">
        <v>-5624</v>
      </c>
    </row>
    <row r="22" spans="1:10" ht="18" customHeight="1" x14ac:dyDescent="0.15">
      <c r="A22" s="1"/>
      <c r="B22" s="125"/>
      <c r="C22" s="126" t="s">
        <v>121</v>
      </c>
      <c r="D22" s="127"/>
      <c r="E22" s="128"/>
      <c r="F22" s="129"/>
      <c r="G22" s="130"/>
      <c r="H22" s="131">
        <v>630373</v>
      </c>
      <c r="I22" s="132">
        <v>628140</v>
      </c>
      <c r="J22" s="133">
        <v>2233</v>
      </c>
    </row>
    <row r="23" spans="1:10" ht="18" customHeight="1" thickBot="1" x14ac:dyDescent="0.2">
      <c r="A23" s="1"/>
      <c r="B23" s="134" t="s">
        <v>122</v>
      </c>
      <c r="C23" s="135"/>
      <c r="D23" s="136"/>
      <c r="E23" s="137"/>
      <c r="F23" s="138"/>
      <c r="G23" s="139"/>
      <c r="H23" s="140">
        <v>14947979</v>
      </c>
      <c r="I23" s="141">
        <v>22783904</v>
      </c>
      <c r="J23" s="142">
        <v>-7835925</v>
      </c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verticalDpi="0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13</v>
      </c>
    </row>
    <row r="2" spans="1:9" ht="21.95" customHeight="1" x14ac:dyDescent="0.15">
      <c r="B2" s="5" t="s">
        <v>14</v>
      </c>
      <c r="C2" s="6"/>
      <c r="D2" s="6"/>
      <c r="E2" s="6"/>
      <c r="F2" s="6"/>
      <c r="G2" s="6"/>
      <c r="H2" s="6"/>
      <c r="I2" s="44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 x14ac:dyDescent="0.2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 x14ac:dyDescent="0.2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3.5" customHeight="1" x14ac:dyDescent="0.15">
      <c r="B7" s="46" t="s">
        <v>123</v>
      </c>
      <c r="C7" s="11"/>
      <c r="D7" s="11"/>
      <c r="E7" s="12"/>
      <c r="F7" s="11"/>
      <c r="G7" s="45"/>
      <c r="H7" s="51" t="s">
        <v>18</v>
      </c>
    </row>
    <row r="8" spans="1:9" ht="13.5" customHeight="1" x14ac:dyDescent="0.15">
      <c r="B8" s="46"/>
      <c r="C8" s="11" t="s">
        <v>124</v>
      </c>
      <c r="D8" s="11"/>
      <c r="E8" s="12"/>
      <c r="F8" s="11"/>
      <c r="G8" s="45"/>
      <c r="H8" s="51">
        <v>7330285</v>
      </c>
    </row>
    <row r="9" spans="1:9" ht="13.5" customHeight="1" x14ac:dyDescent="0.15">
      <c r="B9" s="46"/>
      <c r="C9" s="11"/>
      <c r="D9" s="11" t="s">
        <v>125</v>
      </c>
      <c r="E9" s="12"/>
      <c r="F9" s="11"/>
      <c r="G9" s="45"/>
      <c r="H9" s="51">
        <v>3723224</v>
      </c>
    </row>
    <row r="10" spans="1:9" ht="13.5" customHeight="1" x14ac:dyDescent="0.15">
      <c r="B10" s="46"/>
      <c r="C10" s="11"/>
      <c r="D10" s="11"/>
      <c r="E10" s="12" t="s">
        <v>126</v>
      </c>
      <c r="F10" s="11"/>
      <c r="G10" s="45"/>
      <c r="H10" s="51">
        <v>1771651</v>
      </c>
    </row>
    <row r="11" spans="1:9" ht="13.5" customHeight="1" x14ac:dyDescent="0.15">
      <c r="B11" s="46"/>
      <c r="C11" s="11"/>
      <c r="D11" s="11"/>
      <c r="E11" s="12" t="s">
        <v>127</v>
      </c>
      <c r="F11" s="11"/>
      <c r="G11" s="45"/>
      <c r="H11" s="51">
        <v>1871426</v>
      </c>
    </row>
    <row r="12" spans="1:9" ht="13.5" customHeight="1" x14ac:dyDescent="0.15">
      <c r="B12" s="46"/>
      <c r="C12" s="11"/>
      <c r="D12" s="11"/>
      <c r="E12" s="12" t="s">
        <v>128</v>
      </c>
      <c r="F12" s="11"/>
      <c r="G12" s="45"/>
      <c r="H12" s="51">
        <v>28671</v>
      </c>
    </row>
    <row r="13" spans="1:9" ht="13.5" customHeight="1" x14ac:dyDescent="0.15">
      <c r="B13" s="46"/>
      <c r="C13" s="11"/>
      <c r="D13" s="11"/>
      <c r="E13" s="12" t="s">
        <v>129</v>
      </c>
      <c r="F13" s="11"/>
      <c r="G13" s="45"/>
      <c r="H13" s="51">
        <v>51476</v>
      </c>
    </row>
    <row r="14" spans="1:9" ht="13.5" customHeight="1" x14ac:dyDescent="0.15">
      <c r="B14" s="46"/>
      <c r="C14" s="11"/>
      <c r="D14" s="11" t="s">
        <v>130</v>
      </c>
      <c r="E14" s="12"/>
      <c r="F14" s="11"/>
      <c r="G14" s="45"/>
      <c r="H14" s="51">
        <v>3607060</v>
      </c>
    </row>
    <row r="15" spans="1:9" ht="13.5" customHeight="1" x14ac:dyDescent="0.15">
      <c r="B15" s="46"/>
      <c r="C15" s="11"/>
      <c r="D15" s="11"/>
      <c r="E15" s="12" t="s">
        <v>131</v>
      </c>
      <c r="F15" s="11"/>
      <c r="G15" s="45"/>
      <c r="H15" s="51">
        <v>1466644</v>
      </c>
    </row>
    <row r="16" spans="1:9" ht="13.5" customHeight="1" x14ac:dyDescent="0.15">
      <c r="B16" s="46"/>
      <c r="C16" s="11"/>
      <c r="D16" s="11"/>
      <c r="E16" s="12" t="s">
        <v>132</v>
      </c>
      <c r="F16" s="11"/>
      <c r="G16" s="45"/>
      <c r="H16" s="51">
        <v>1179380</v>
      </c>
    </row>
    <row r="17" spans="2:8" ht="13.5" customHeight="1" x14ac:dyDescent="0.15">
      <c r="B17" s="46"/>
      <c r="C17" s="11"/>
      <c r="D17" s="11"/>
      <c r="E17" s="12" t="s">
        <v>133</v>
      </c>
      <c r="F17" s="11"/>
      <c r="G17" s="45"/>
      <c r="H17" s="51">
        <v>951723</v>
      </c>
    </row>
    <row r="18" spans="2:8" ht="13.5" customHeight="1" x14ac:dyDescent="0.15">
      <c r="B18" s="46"/>
      <c r="C18" s="11"/>
      <c r="D18" s="11"/>
      <c r="E18" s="12" t="s">
        <v>129</v>
      </c>
      <c r="F18" s="11"/>
      <c r="G18" s="45"/>
      <c r="H18" s="51">
        <v>9314</v>
      </c>
    </row>
    <row r="19" spans="2:8" ht="13.5" customHeight="1" x14ac:dyDescent="0.15">
      <c r="B19" s="46"/>
      <c r="C19" s="11" t="s">
        <v>134</v>
      </c>
      <c r="D19" s="11"/>
      <c r="E19" s="12"/>
      <c r="F19" s="11"/>
      <c r="G19" s="45"/>
      <c r="H19" s="51">
        <v>9034333</v>
      </c>
    </row>
    <row r="20" spans="2:8" ht="13.5" customHeight="1" x14ac:dyDescent="0.15">
      <c r="B20" s="46"/>
      <c r="C20" s="11"/>
      <c r="D20" s="11" t="s">
        <v>135</v>
      </c>
      <c r="E20" s="12"/>
      <c r="F20" s="11"/>
      <c r="G20" s="45"/>
      <c r="H20" s="51">
        <v>6714655</v>
      </c>
    </row>
    <row r="21" spans="2:8" ht="13.5" customHeight="1" x14ac:dyDescent="0.15">
      <c r="B21" s="46"/>
      <c r="C21" s="11"/>
      <c r="D21" s="11" t="s">
        <v>136</v>
      </c>
      <c r="E21" s="12"/>
      <c r="F21" s="11"/>
      <c r="G21" s="45"/>
      <c r="H21" s="51">
        <v>2024736</v>
      </c>
    </row>
    <row r="22" spans="2:8" ht="13.5" customHeight="1" x14ac:dyDescent="0.15">
      <c r="B22" s="46"/>
      <c r="C22" s="11"/>
      <c r="D22" s="11" t="s">
        <v>137</v>
      </c>
      <c r="E22" s="12"/>
      <c r="F22" s="11"/>
      <c r="G22" s="45"/>
      <c r="H22" s="51">
        <v>44144</v>
      </c>
    </row>
    <row r="23" spans="2:8" ht="13.5" customHeight="1" x14ac:dyDescent="0.15">
      <c r="B23" s="46"/>
      <c r="C23" s="11"/>
      <c r="D23" s="11" t="s">
        <v>138</v>
      </c>
      <c r="E23" s="12"/>
      <c r="F23" s="11"/>
      <c r="G23" s="45"/>
      <c r="H23" s="51">
        <v>250799</v>
      </c>
    </row>
    <row r="24" spans="2:8" ht="13.5" customHeight="1" x14ac:dyDescent="0.15">
      <c r="B24" s="46"/>
      <c r="C24" s="11" t="s">
        <v>139</v>
      </c>
      <c r="D24" s="11"/>
      <c r="E24" s="12"/>
      <c r="F24" s="11"/>
      <c r="G24" s="45"/>
      <c r="H24" s="51">
        <v>728485</v>
      </c>
    </row>
    <row r="25" spans="2:8" ht="13.5" customHeight="1" x14ac:dyDescent="0.15">
      <c r="B25" s="46"/>
      <c r="C25" s="11"/>
      <c r="D25" s="11" t="s">
        <v>140</v>
      </c>
      <c r="E25" s="12"/>
      <c r="F25" s="11"/>
      <c r="G25" s="45"/>
      <c r="H25" s="51">
        <v>98479</v>
      </c>
    </row>
    <row r="26" spans="2:8" ht="13.5" customHeight="1" x14ac:dyDescent="0.15">
      <c r="B26" s="46"/>
      <c r="C26" s="11"/>
      <c r="D26" s="11" t="s">
        <v>129</v>
      </c>
      <c r="E26" s="12"/>
      <c r="F26" s="11"/>
      <c r="G26" s="45"/>
      <c r="H26" s="51">
        <v>630006</v>
      </c>
    </row>
    <row r="27" spans="2:8" ht="13.5" customHeight="1" x14ac:dyDescent="0.15">
      <c r="B27" s="46"/>
      <c r="C27" s="11" t="s">
        <v>141</v>
      </c>
      <c r="D27" s="11"/>
      <c r="E27" s="12"/>
      <c r="F27" s="11"/>
      <c r="G27" s="45"/>
      <c r="H27" s="51">
        <v>421311</v>
      </c>
    </row>
    <row r="28" spans="2:8" ht="13.5" customHeight="1" x14ac:dyDescent="0.15">
      <c r="B28" s="144" t="s">
        <v>142</v>
      </c>
      <c r="C28" s="145"/>
      <c r="D28" s="146"/>
      <c r="E28" s="147"/>
      <c r="F28" s="148"/>
      <c r="G28" s="149"/>
      <c r="H28" s="143">
        <v>1396875</v>
      </c>
    </row>
    <row r="29" spans="2:8" ht="13.5" customHeight="1" x14ac:dyDescent="0.15">
      <c r="B29" s="46" t="s">
        <v>143</v>
      </c>
      <c r="C29" s="11"/>
      <c r="D29" s="11"/>
      <c r="E29" s="12"/>
      <c r="F29" s="11"/>
      <c r="G29" s="45"/>
      <c r="H29" s="51" t="s">
        <v>18</v>
      </c>
    </row>
    <row r="30" spans="2:8" ht="13.5" customHeight="1" x14ac:dyDescent="0.15">
      <c r="B30" s="46"/>
      <c r="C30" s="11" t="s">
        <v>144</v>
      </c>
      <c r="D30" s="11"/>
      <c r="E30" s="12"/>
      <c r="F30" s="11"/>
      <c r="G30" s="45"/>
      <c r="H30" s="51">
        <v>1982333</v>
      </c>
    </row>
    <row r="31" spans="2:8" ht="13.5" customHeight="1" x14ac:dyDescent="0.15">
      <c r="B31" s="46"/>
      <c r="C31" s="11"/>
      <c r="D31" s="11" t="s">
        <v>145</v>
      </c>
      <c r="E31" s="12"/>
      <c r="F31" s="11"/>
      <c r="G31" s="45"/>
      <c r="H31" s="51">
        <v>893264</v>
      </c>
    </row>
    <row r="32" spans="2:8" ht="13.5" customHeight="1" x14ac:dyDescent="0.15">
      <c r="B32" s="46"/>
      <c r="C32" s="11"/>
      <c r="D32" s="11" t="s">
        <v>146</v>
      </c>
      <c r="E32" s="12"/>
      <c r="F32" s="11"/>
      <c r="G32" s="45"/>
      <c r="H32" s="51">
        <v>825007</v>
      </c>
    </row>
    <row r="33" spans="2:8" ht="13.5" customHeight="1" x14ac:dyDescent="0.15">
      <c r="B33" s="46"/>
      <c r="C33" s="11"/>
      <c r="D33" s="11" t="s">
        <v>147</v>
      </c>
      <c r="E33" s="12"/>
      <c r="F33" s="11"/>
      <c r="G33" s="45"/>
      <c r="H33" s="51">
        <v>247162</v>
      </c>
    </row>
    <row r="34" spans="2:8" ht="13.5" customHeight="1" x14ac:dyDescent="0.15">
      <c r="B34" s="46"/>
      <c r="C34" s="11"/>
      <c r="D34" s="11" t="s">
        <v>148</v>
      </c>
      <c r="E34" s="12"/>
      <c r="F34" s="11"/>
      <c r="G34" s="45"/>
      <c r="H34" s="51">
        <v>16900</v>
      </c>
    </row>
    <row r="35" spans="2:8" ht="13.5" customHeight="1" x14ac:dyDescent="0.15">
      <c r="B35" s="46"/>
      <c r="C35" s="11"/>
      <c r="D35" s="11" t="s">
        <v>129</v>
      </c>
      <c r="E35" s="12"/>
      <c r="F35" s="11"/>
      <c r="G35" s="45"/>
      <c r="H35" s="51" t="str">
        <f>"- "</f>
        <v xml:space="preserve">- </v>
      </c>
    </row>
    <row r="36" spans="2:8" ht="13.5" customHeight="1" x14ac:dyDescent="0.15">
      <c r="B36" s="46"/>
      <c r="C36" s="11" t="s">
        <v>149</v>
      </c>
      <c r="D36" s="11"/>
      <c r="E36" s="12"/>
      <c r="F36" s="11"/>
      <c r="G36" s="45"/>
      <c r="H36" s="51">
        <v>657342</v>
      </c>
    </row>
    <row r="37" spans="2:8" ht="13.5" customHeight="1" x14ac:dyDescent="0.15">
      <c r="B37" s="46"/>
      <c r="C37" s="11"/>
      <c r="D37" s="11" t="s">
        <v>136</v>
      </c>
      <c r="E37" s="12"/>
      <c r="F37" s="11"/>
      <c r="G37" s="45"/>
      <c r="H37" s="51">
        <v>223192</v>
      </c>
    </row>
    <row r="38" spans="2:8" ht="13.5" customHeight="1" x14ac:dyDescent="0.15">
      <c r="B38" s="46"/>
      <c r="C38" s="11"/>
      <c r="D38" s="11" t="s">
        <v>150</v>
      </c>
      <c r="E38" s="12"/>
      <c r="F38" s="11"/>
      <c r="G38" s="45"/>
      <c r="H38" s="51">
        <v>403586</v>
      </c>
    </row>
    <row r="39" spans="2:8" ht="13.5" customHeight="1" x14ac:dyDescent="0.15">
      <c r="B39" s="46"/>
      <c r="C39" s="11"/>
      <c r="D39" s="11" t="s">
        <v>151</v>
      </c>
      <c r="E39" s="12"/>
      <c r="F39" s="11"/>
      <c r="G39" s="45"/>
      <c r="H39" s="51">
        <v>21627</v>
      </c>
    </row>
    <row r="40" spans="2:8" ht="13.5" customHeight="1" x14ac:dyDescent="0.15">
      <c r="B40" s="46"/>
      <c r="C40" s="11"/>
      <c r="D40" s="11" t="s">
        <v>152</v>
      </c>
      <c r="E40" s="12"/>
      <c r="F40" s="11"/>
      <c r="G40" s="45"/>
      <c r="H40" s="51">
        <v>8937</v>
      </c>
    </row>
    <row r="41" spans="2:8" ht="13.5" customHeight="1" x14ac:dyDescent="0.15">
      <c r="B41" s="46"/>
      <c r="C41" s="11"/>
      <c r="D41" s="11" t="s">
        <v>138</v>
      </c>
      <c r="E41" s="12"/>
      <c r="F41" s="11"/>
      <c r="G41" s="45"/>
      <c r="H41" s="51" t="str">
        <f>"- "</f>
        <v xml:space="preserve">- </v>
      </c>
    </row>
    <row r="42" spans="2:8" ht="13.5" customHeight="1" x14ac:dyDescent="0.15">
      <c r="B42" s="151" t="s">
        <v>153</v>
      </c>
      <c r="C42" s="152"/>
      <c r="D42" s="153"/>
      <c r="E42" s="154"/>
      <c r="F42" s="155"/>
      <c r="G42" s="156"/>
      <c r="H42" s="150">
        <v>-1324991</v>
      </c>
    </row>
    <row r="43" spans="2:8" ht="13.5" customHeight="1" x14ac:dyDescent="0.15">
      <c r="B43" s="46" t="s">
        <v>154</v>
      </c>
      <c r="C43" s="11"/>
      <c r="D43" s="11"/>
      <c r="E43" s="12"/>
      <c r="F43" s="11"/>
      <c r="G43" s="45"/>
      <c r="H43" s="51" t="s">
        <v>18</v>
      </c>
    </row>
    <row r="44" spans="2:8" ht="13.5" customHeight="1" x14ac:dyDescent="0.15">
      <c r="B44" s="46"/>
      <c r="C44" s="11" t="s">
        <v>155</v>
      </c>
      <c r="D44" s="11"/>
      <c r="E44" s="12"/>
      <c r="F44" s="11"/>
      <c r="G44" s="45"/>
      <c r="H44" s="51">
        <v>775218</v>
      </c>
    </row>
    <row r="45" spans="2:8" ht="13.5" customHeight="1" x14ac:dyDescent="0.15">
      <c r="B45" s="46"/>
      <c r="C45" s="11"/>
      <c r="D45" s="11" t="s">
        <v>156</v>
      </c>
      <c r="E45" s="12"/>
      <c r="F45" s="11"/>
      <c r="G45" s="45"/>
      <c r="H45" s="51">
        <v>775218</v>
      </c>
    </row>
    <row r="46" spans="2:8" ht="13.5" customHeight="1" x14ac:dyDescent="0.15">
      <c r="B46" s="46"/>
      <c r="C46" s="11"/>
      <c r="D46" s="11" t="s">
        <v>129</v>
      </c>
      <c r="E46" s="12"/>
      <c r="F46" s="11"/>
      <c r="G46" s="45"/>
      <c r="H46" s="51" t="str">
        <f>"- "</f>
        <v xml:space="preserve">- </v>
      </c>
    </row>
    <row r="47" spans="2:8" ht="13.5" customHeight="1" x14ac:dyDescent="0.15">
      <c r="B47" s="46"/>
      <c r="C47" s="11" t="s">
        <v>157</v>
      </c>
      <c r="D47" s="11"/>
      <c r="E47" s="12"/>
      <c r="F47" s="11"/>
      <c r="G47" s="45"/>
      <c r="H47" s="51">
        <v>872730</v>
      </c>
    </row>
    <row r="48" spans="2:8" ht="13.5" customHeight="1" x14ac:dyDescent="0.15">
      <c r="B48" s="46"/>
      <c r="C48" s="11"/>
      <c r="D48" s="11" t="s">
        <v>158</v>
      </c>
      <c r="E48" s="12"/>
      <c r="F48" s="11"/>
      <c r="G48" s="45"/>
      <c r="H48" s="51">
        <v>872730</v>
      </c>
    </row>
    <row r="49" spans="2:9" ht="13.5" customHeight="1" x14ac:dyDescent="0.15">
      <c r="B49" s="46"/>
      <c r="C49" s="11"/>
      <c r="D49" s="11" t="s">
        <v>138</v>
      </c>
      <c r="E49" s="12"/>
      <c r="F49" s="11"/>
      <c r="G49" s="45"/>
      <c r="H49" s="51" t="str">
        <f>"- "</f>
        <v xml:space="preserve">- </v>
      </c>
    </row>
    <row r="50" spans="2:9" ht="13.5" customHeight="1" x14ac:dyDescent="0.15">
      <c r="B50" s="158" t="s">
        <v>159</v>
      </c>
      <c r="C50" s="159"/>
      <c r="D50" s="160"/>
      <c r="E50" s="161"/>
      <c r="F50" s="162"/>
      <c r="G50" s="163"/>
      <c r="H50" s="157">
        <v>97512</v>
      </c>
    </row>
    <row r="51" spans="2:9" ht="13.5" customHeight="1" x14ac:dyDescent="0.15">
      <c r="B51" s="165" t="s">
        <v>160</v>
      </c>
      <c r="C51" s="166"/>
      <c r="D51" s="167"/>
      <c r="E51" s="168"/>
      <c r="F51" s="169"/>
      <c r="G51" s="170"/>
      <c r="H51" s="164">
        <v>169396</v>
      </c>
    </row>
    <row r="52" spans="2:9" ht="13.5" customHeight="1" x14ac:dyDescent="0.15">
      <c r="B52" s="172" t="s">
        <v>161</v>
      </c>
      <c r="C52" s="173"/>
      <c r="D52" s="174"/>
      <c r="E52" s="175"/>
      <c r="F52" s="176"/>
      <c r="G52" s="177"/>
      <c r="H52" s="171">
        <v>369295</v>
      </c>
    </row>
    <row r="53" spans="2:9" ht="13.5" customHeight="1" x14ac:dyDescent="0.15">
      <c r="B53" s="179" t="s">
        <v>162</v>
      </c>
      <c r="C53" s="180"/>
      <c r="D53" s="181"/>
      <c r="E53" s="182"/>
      <c r="F53" s="183"/>
      <c r="G53" s="184"/>
      <c r="H53" s="178">
        <v>538691</v>
      </c>
    </row>
    <row r="54" spans="2:9" ht="12.75" x14ac:dyDescent="0.15"/>
    <row r="55" spans="2:9" ht="13.5" customHeight="1" x14ac:dyDescent="0.15">
      <c r="B55" s="186" t="s">
        <v>163</v>
      </c>
      <c r="C55" s="187"/>
      <c r="D55" s="188"/>
      <c r="E55" s="189"/>
      <c r="F55" s="190"/>
      <c r="G55" s="191"/>
      <c r="H55" s="185">
        <v>23794</v>
      </c>
    </row>
    <row r="56" spans="2:9" ht="13.5" customHeight="1" x14ac:dyDescent="0.15">
      <c r="B56" s="193" t="s">
        <v>164</v>
      </c>
      <c r="C56" s="194"/>
      <c r="D56" s="195"/>
      <c r="E56" s="196"/>
      <c r="F56" s="197"/>
      <c r="G56" s="198"/>
      <c r="H56" s="192">
        <v>17713</v>
      </c>
    </row>
    <row r="57" spans="2:9" ht="13.5" customHeight="1" x14ac:dyDescent="0.15">
      <c r="B57" s="200" t="s">
        <v>165</v>
      </c>
      <c r="C57" s="201"/>
      <c r="D57" s="202"/>
      <c r="E57" s="203"/>
      <c r="F57" s="204"/>
      <c r="G57" s="205"/>
      <c r="H57" s="199">
        <v>41507</v>
      </c>
    </row>
    <row r="58" spans="2:9" ht="13.5" customHeight="1" thickBot="1" x14ac:dyDescent="0.2">
      <c r="B58" s="207" t="s">
        <v>166</v>
      </c>
      <c r="C58" s="208"/>
      <c r="D58" s="209"/>
      <c r="E58" s="210"/>
      <c r="F58" s="211"/>
      <c r="G58" s="212"/>
      <c r="H58" s="206">
        <v>580197</v>
      </c>
    </row>
    <row r="59" spans="2:9" ht="12.75" x14ac:dyDescent="0.15">
      <c r="B59" s="47"/>
      <c r="C59" s="47"/>
      <c r="D59" s="47"/>
      <c r="E59" s="48"/>
      <c r="F59" s="48"/>
      <c r="G59" s="49"/>
    </row>
    <row r="60" spans="2:9" ht="15" customHeight="1" x14ac:dyDescent="0.15">
      <c r="G60" s="50"/>
      <c r="H60" s="50"/>
      <c r="I60" s="50"/>
    </row>
    <row r="61" spans="2:9" ht="15" customHeight="1" x14ac:dyDescent="0.15">
      <c r="G61" s="50"/>
      <c r="H61" s="50"/>
      <c r="I61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0092C-0A6E-4C28-841F-72A295885CBD}">
  <sheetPr>
    <tabColor theme="5" tint="0.59999389629810485"/>
  </sheetPr>
  <dimension ref="A1"/>
  <sheetViews>
    <sheetView workbookViewId="0">
      <selection activeCell="K40" sqref="K40"/>
    </sheetView>
  </sheetViews>
  <sheetFormatPr defaultRowHeight="13.5" x14ac:dyDescent="0.15"/>
  <sheetData/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2F49-813E-4578-A9A2-BAC8055ABDF7}">
  <sheetPr>
    <tabColor theme="9" tint="0.39997558519241921"/>
    <pageSetUpPr fitToPage="1"/>
  </sheetPr>
  <dimension ref="A1:S49"/>
  <sheetViews>
    <sheetView view="pageBreakPreview" topLeftCell="A9" zoomScaleNormal="100" zoomScaleSheetLayoutView="100" workbookViewId="0">
      <selection activeCell="L32" sqref="L32:M32"/>
    </sheetView>
  </sheetViews>
  <sheetFormatPr defaultRowHeight="13.5" x14ac:dyDescent="0.15"/>
  <cols>
    <col min="1" max="1" width="0.875" style="252" customWidth="1"/>
    <col min="2" max="2" width="3.875" style="252" customWidth="1"/>
    <col min="3" max="3" width="16.875" style="252" customWidth="1"/>
    <col min="4" max="17" width="8.5" style="252" customWidth="1"/>
    <col min="18" max="18" width="16.125" style="252" customWidth="1"/>
    <col min="19" max="19" width="0.625" style="252" customWidth="1"/>
    <col min="20" max="20" width="0.375" style="252" customWidth="1"/>
    <col min="21" max="16384" width="9" style="252"/>
  </cols>
  <sheetData>
    <row r="1" spans="1:19" ht="18.75" customHeight="1" x14ac:dyDescent="0.15">
      <c r="A1" s="250" t="s">
        <v>167</v>
      </c>
      <c r="B1" s="251"/>
      <c r="C1" s="251"/>
      <c r="D1" s="251"/>
      <c r="E1" s="251"/>
    </row>
    <row r="2" spans="1:19" ht="24.75" customHeight="1" x14ac:dyDescent="0.15">
      <c r="A2" s="253" t="s">
        <v>168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19.5" customHeight="1" x14ac:dyDescent="0.15">
      <c r="A3" s="250" t="s">
        <v>169</v>
      </c>
      <c r="B3" s="251"/>
      <c r="C3" s="251"/>
      <c r="D3" s="251"/>
      <c r="E3" s="251"/>
      <c r="F3" s="251"/>
      <c r="G3" s="251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</row>
    <row r="4" spans="1:19" ht="17.25" customHeight="1" x14ac:dyDescent="0.15">
      <c r="A4" s="255" t="s">
        <v>170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19" ht="16.5" customHeight="1" x14ac:dyDescent="0.15">
      <c r="A5" s="250" t="s">
        <v>171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</row>
    <row r="6" spans="1:19" ht="1.5" customHeight="1" x14ac:dyDescent="0.15"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</row>
    <row r="7" spans="1:19" ht="20.25" customHeight="1" x14ac:dyDescent="0.15">
      <c r="B7" s="257" t="s">
        <v>172</v>
      </c>
      <c r="C7" s="258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60" t="s">
        <v>173</v>
      </c>
      <c r="R7" s="259"/>
    </row>
    <row r="8" spans="1:19" ht="37.5" customHeight="1" x14ac:dyDescent="0.15">
      <c r="B8" s="261" t="s">
        <v>174</v>
      </c>
      <c r="C8" s="261"/>
      <c r="D8" s="262" t="s">
        <v>175</v>
      </c>
      <c r="E8" s="263"/>
      <c r="F8" s="262" t="s">
        <v>176</v>
      </c>
      <c r="G8" s="263"/>
      <c r="H8" s="262" t="s">
        <v>177</v>
      </c>
      <c r="I8" s="263"/>
      <c r="J8" s="262" t="s">
        <v>178</v>
      </c>
      <c r="K8" s="263"/>
      <c r="L8" s="262" t="s">
        <v>179</v>
      </c>
      <c r="M8" s="263"/>
      <c r="N8" s="263" t="s">
        <v>180</v>
      </c>
      <c r="O8" s="261"/>
      <c r="P8" s="264" t="s">
        <v>181</v>
      </c>
      <c r="Q8" s="265"/>
      <c r="R8" s="266"/>
    </row>
    <row r="9" spans="1:19" ht="14.1" customHeight="1" x14ac:dyDescent="0.15">
      <c r="B9" s="267" t="s">
        <v>182</v>
      </c>
      <c r="C9" s="267"/>
      <c r="D9" s="268">
        <f>ROUND([2]有形固定資産!D9/1000,0)</f>
        <v>20077861</v>
      </c>
      <c r="E9" s="269"/>
      <c r="F9" s="268">
        <f>ROUND([2]有形固定資産!F9/1000,0)</f>
        <v>1136065</v>
      </c>
      <c r="G9" s="269"/>
      <c r="H9" s="268">
        <f>ROUND([2]有形固定資産!H9/1000,0)</f>
        <v>545330</v>
      </c>
      <c r="I9" s="269"/>
      <c r="J9" s="268">
        <f>ROUND([2]有形固定資産!J9/1000,0)</f>
        <v>20668596</v>
      </c>
      <c r="K9" s="269"/>
      <c r="L9" s="268">
        <f>ROUND([2]有形固定資産!L9/1000,0)</f>
        <v>11555716</v>
      </c>
      <c r="M9" s="269"/>
      <c r="N9" s="268">
        <f>ROUND([2]有形固定資産!N9/1000,0)</f>
        <v>434645</v>
      </c>
      <c r="O9" s="269"/>
      <c r="P9" s="268">
        <f>ROUND([2]有形固定資産!P9/1000,0)</f>
        <v>9112880</v>
      </c>
      <c r="Q9" s="269"/>
      <c r="R9" s="270"/>
    </row>
    <row r="10" spans="1:19" ht="14.1" customHeight="1" x14ac:dyDescent="0.15">
      <c r="B10" s="267" t="s">
        <v>183</v>
      </c>
      <c r="C10" s="267"/>
      <c r="D10" s="268">
        <f>ROUND([2]有形固定資産!D10/1000,0)</f>
        <v>1988208</v>
      </c>
      <c r="E10" s="269"/>
      <c r="F10" s="268">
        <f>ROUND([2]有形固定資産!F10/1000,0)</f>
        <v>4664</v>
      </c>
      <c r="G10" s="269"/>
      <c r="H10" s="268">
        <f>ROUND([2]有形固定資産!H10/1000,0)</f>
        <v>4092</v>
      </c>
      <c r="I10" s="269"/>
      <c r="J10" s="268">
        <f>ROUND([2]有形固定資産!J10/1000,0)</f>
        <v>1988779</v>
      </c>
      <c r="K10" s="269"/>
      <c r="L10" s="268">
        <f>ROUND([2]有形固定資産!L10/1000,0)</f>
        <v>0</v>
      </c>
      <c r="M10" s="269"/>
      <c r="N10" s="268">
        <f>ROUND([2]有形固定資産!N10/1000,0)</f>
        <v>0</v>
      </c>
      <c r="O10" s="269"/>
      <c r="P10" s="268">
        <f>ROUND([2]有形固定資産!P10/1000,0)</f>
        <v>1988779</v>
      </c>
      <c r="Q10" s="269"/>
      <c r="R10" s="270"/>
    </row>
    <row r="11" spans="1:19" ht="14.1" customHeight="1" x14ac:dyDescent="0.15">
      <c r="B11" s="271" t="s">
        <v>184</v>
      </c>
      <c r="C11" s="271"/>
      <c r="D11" s="268">
        <f>ROUND([2]有形固定資産!D11/1000,0)</f>
        <v>0</v>
      </c>
      <c r="E11" s="269"/>
      <c r="F11" s="268">
        <f>ROUND([2]有形固定資産!F11/1000,0)</f>
        <v>0</v>
      </c>
      <c r="G11" s="269"/>
      <c r="H11" s="268">
        <f>ROUND([2]有形固定資産!H11/1000,0)</f>
        <v>0</v>
      </c>
      <c r="I11" s="269"/>
      <c r="J11" s="268">
        <f>ROUND([2]有形固定資産!J11/1000,0)</f>
        <v>0</v>
      </c>
      <c r="K11" s="269"/>
      <c r="L11" s="268">
        <f>ROUND([2]有形固定資産!L11/1000,0)</f>
        <v>0</v>
      </c>
      <c r="M11" s="269"/>
      <c r="N11" s="268">
        <f>ROUND([2]有形固定資産!N11/1000,0)</f>
        <v>0</v>
      </c>
      <c r="O11" s="269"/>
      <c r="P11" s="268">
        <f>ROUND([2]有形固定資産!P11/1000,0)</f>
        <v>0</v>
      </c>
      <c r="Q11" s="269"/>
      <c r="R11" s="270"/>
    </row>
    <row r="12" spans="1:19" ht="14.1" customHeight="1" x14ac:dyDescent="0.15">
      <c r="B12" s="271" t="s">
        <v>185</v>
      </c>
      <c r="C12" s="271"/>
      <c r="D12" s="268">
        <f>ROUND([2]有形固定資産!D12/1000,0)</f>
        <v>17582134</v>
      </c>
      <c r="E12" s="269"/>
      <c r="F12" s="268">
        <f>ROUND([2]有形固定資産!F12/1000,0)</f>
        <v>291174</v>
      </c>
      <c r="G12" s="269"/>
      <c r="H12" s="268">
        <f>ROUND([2]有形固定資産!H12/1000,0)</f>
        <v>10560</v>
      </c>
      <c r="I12" s="269"/>
      <c r="J12" s="268">
        <f>ROUND([2]有形固定資産!J12/1000,0)</f>
        <v>17862749</v>
      </c>
      <c r="K12" s="269"/>
      <c r="L12" s="268">
        <f>ROUND([2]有形固定資産!L12/1000,0)</f>
        <v>11401608</v>
      </c>
      <c r="M12" s="269"/>
      <c r="N12" s="268">
        <f>ROUND([2]有形固定資産!N12/1000,0)</f>
        <v>407003</v>
      </c>
      <c r="O12" s="269"/>
      <c r="P12" s="268">
        <f>ROUND([2]有形固定資産!P12/1000,0)</f>
        <v>6461141</v>
      </c>
      <c r="Q12" s="269"/>
      <c r="R12" s="270"/>
    </row>
    <row r="13" spans="1:19" ht="14.1" customHeight="1" x14ac:dyDescent="0.15">
      <c r="B13" s="267" t="s">
        <v>186</v>
      </c>
      <c r="C13" s="267"/>
      <c r="D13" s="268">
        <f>ROUND([2]有形固定資産!D13/1000,0)</f>
        <v>480084</v>
      </c>
      <c r="E13" s="269"/>
      <c r="F13" s="268">
        <f>ROUND([2]有形固定資産!F13/1000,0)</f>
        <v>271845</v>
      </c>
      <c r="G13" s="269"/>
      <c r="H13" s="268">
        <f>ROUND([2]有形固定資産!H13/1000,0)</f>
        <v>0</v>
      </c>
      <c r="I13" s="269"/>
      <c r="J13" s="268">
        <f>ROUND([2]有形固定資産!J13/1000,0)</f>
        <v>751929</v>
      </c>
      <c r="K13" s="269"/>
      <c r="L13" s="268">
        <f>ROUND([2]有形固定資産!L13/1000,0)</f>
        <v>154109</v>
      </c>
      <c r="M13" s="269"/>
      <c r="N13" s="268">
        <f>ROUND([2]有形固定資産!N13/1000,0)</f>
        <v>27643</v>
      </c>
      <c r="O13" s="269"/>
      <c r="P13" s="268">
        <f>ROUND([2]有形固定資産!P13/1000,0)</f>
        <v>597821</v>
      </c>
      <c r="Q13" s="269"/>
      <c r="R13" s="270"/>
    </row>
    <row r="14" spans="1:19" ht="14.1" customHeight="1" x14ac:dyDescent="0.15">
      <c r="B14" s="272" t="s">
        <v>187</v>
      </c>
      <c r="C14" s="272"/>
      <c r="D14" s="268">
        <f>ROUND([2]有形固定資産!D14/1000,0)</f>
        <v>0</v>
      </c>
      <c r="E14" s="269"/>
      <c r="F14" s="268">
        <f>ROUND([2]有形固定資産!F14/1000,0)</f>
        <v>0</v>
      </c>
      <c r="G14" s="269"/>
      <c r="H14" s="268">
        <f>ROUND([2]有形固定資産!H14/1000,0)</f>
        <v>0</v>
      </c>
      <c r="I14" s="269"/>
      <c r="J14" s="268">
        <f>ROUND([2]有形固定資産!J14/1000,0)</f>
        <v>0</v>
      </c>
      <c r="K14" s="269"/>
      <c r="L14" s="268">
        <f>ROUND([2]有形固定資産!L14/1000,0)</f>
        <v>0</v>
      </c>
      <c r="M14" s="269"/>
      <c r="N14" s="268">
        <f>ROUND([2]有形固定資産!N14/1000,0)</f>
        <v>0</v>
      </c>
      <c r="O14" s="269"/>
      <c r="P14" s="268">
        <f>ROUND([2]有形固定資産!P14/1000,0)</f>
        <v>0</v>
      </c>
      <c r="Q14" s="269"/>
      <c r="R14" s="270"/>
    </row>
    <row r="15" spans="1:19" ht="14.1" customHeight="1" x14ac:dyDescent="0.15">
      <c r="B15" s="273" t="s">
        <v>188</v>
      </c>
      <c r="C15" s="273"/>
      <c r="D15" s="268">
        <f>ROUND([2]有形固定資産!D15/1000,0)</f>
        <v>0</v>
      </c>
      <c r="E15" s="269"/>
      <c r="F15" s="268">
        <f>ROUND([2]有形固定資産!F15/1000,0)</f>
        <v>0</v>
      </c>
      <c r="G15" s="269"/>
      <c r="H15" s="268">
        <f>ROUND([2]有形固定資産!H15/1000,0)</f>
        <v>0</v>
      </c>
      <c r="I15" s="269"/>
      <c r="J15" s="268">
        <f>ROUND([2]有形固定資産!J15/1000,0)</f>
        <v>0</v>
      </c>
      <c r="K15" s="269"/>
      <c r="L15" s="268">
        <f>ROUND([2]有形固定資産!L15/1000,0)</f>
        <v>0</v>
      </c>
      <c r="M15" s="269"/>
      <c r="N15" s="268">
        <f>ROUND([2]有形固定資産!N15/1000,0)</f>
        <v>0</v>
      </c>
      <c r="O15" s="269"/>
      <c r="P15" s="268">
        <f>ROUND([2]有形固定資産!P15/1000,0)</f>
        <v>0</v>
      </c>
      <c r="Q15" s="269"/>
      <c r="R15" s="270"/>
    </row>
    <row r="16" spans="1:19" ht="14.1" customHeight="1" x14ac:dyDescent="0.15">
      <c r="B16" s="272" t="s">
        <v>189</v>
      </c>
      <c r="C16" s="272"/>
      <c r="D16" s="268">
        <f>ROUND([2]有形固定資産!D16/1000,0)</f>
        <v>0</v>
      </c>
      <c r="E16" s="269"/>
      <c r="F16" s="268">
        <f>ROUND([2]有形固定資産!F16/1000,0)</f>
        <v>0</v>
      </c>
      <c r="G16" s="269"/>
      <c r="H16" s="268">
        <f>ROUND([2]有形固定資産!H16/1000,0)</f>
        <v>0</v>
      </c>
      <c r="I16" s="269"/>
      <c r="J16" s="268">
        <f>ROUND([2]有形固定資産!J16/1000,0)</f>
        <v>0</v>
      </c>
      <c r="K16" s="269"/>
      <c r="L16" s="268">
        <f>ROUND([2]有形固定資産!L16/1000,0)</f>
        <v>0</v>
      </c>
      <c r="M16" s="269"/>
      <c r="N16" s="268">
        <f>ROUND([2]有形固定資産!N16/1000,0)</f>
        <v>0</v>
      </c>
      <c r="O16" s="269"/>
      <c r="P16" s="268">
        <f>ROUND([2]有形固定資産!P16/1000,0)</f>
        <v>0</v>
      </c>
      <c r="Q16" s="269"/>
      <c r="R16" s="270"/>
    </row>
    <row r="17" spans="2:18" ht="14.1" customHeight="1" x14ac:dyDescent="0.15">
      <c r="B17" s="271" t="s">
        <v>190</v>
      </c>
      <c r="C17" s="271"/>
      <c r="D17" s="268">
        <f>ROUND([2]有形固定資産!D17/1000,0)</f>
        <v>0</v>
      </c>
      <c r="E17" s="269"/>
      <c r="F17" s="268">
        <f>ROUND([2]有形固定資産!F17/1000,0)</f>
        <v>0</v>
      </c>
      <c r="G17" s="269"/>
      <c r="H17" s="268">
        <f>ROUND([2]有形固定資産!H17/1000,0)</f>
        <v>0</v>
      </c>
      <c r="I17" s="269"/>
      <c r="J17" s="268">
        <f>ROUND([2]有形固定資産!J17/1000,0)</f>
        <v>0</v>
      </c>
      <c r="K17" s="269"/>
      <c r="L17" s="268">
        <f>ROUND([2]有形固定資産!L17/1000,0)</f>
        <v>0</v>
      </c>
      <c r="M17" s="269"/>
      <c r="N17" s="268">
        <f>ROUND([2]有形固定資産!N17/1000,0)</f>
        <v>0</v>
      </c>
      <c r="O17" s="269"/>
      <c r="P17" s="268">
        <f>ROUND([2]有形固定資産!P17/1000,0)</f>
        <v>0</v>
      </c>
      <c r="Q17" s="269"/>
      <c r="R17" s="270"/>
    </row>
    <row r="18" spans="2:18" ht="14.1" customHeight="1" x14ac:dyDescent="0.15">
      <c r="B18" s="271" t="s">
        <v>191</v>
      </c>
      <c r="C18" s="271"/>
      <c r="D18" s="268">
        <f>ROUND([2]有形固定資産!D18/1000,0)</f>
        <v>27435</v>
      </c>
      <c r="E18" s="269"/>
      <c r="F18" s="268">
        <f>ROUND([2]有形固定資産!F18/1000,0)</f>
        <v>568381</v>
      </c>
      <c r="G18" s="269"/>
      <c r="H18" s="268">
        <f>ROUND([2]有形固定資産!H18/1000,0)</f>
        <v>530678</v>
      </c>
      <c r="I18" s="269"/>
      <c r="J18" s="268">
        <f>ROUND([2]有形固定資産!J18/1000,0)</f>
        <v>65139</v>
      </c>
      <c r="K18" s="269"/>
      <c r="L18" s="268">
        <f>ROUND([2]有形固定資産!L18/1000,0)</f>
        <v>0</v>
      </c>
      <c r="M18" s="269"/>
      <c r="N18" s="268">
        <f>ROUND([2]有形固定資産!N18/1000,0)</f>
        <v>0</v>
      </c>
      <c r="O18" s="269"/>
      <c r="P18" s="268">
        <f>ROUND([2]有形固定資産!P18/1000,0)</f>
        <v>65139</v>
      </c>
      <c r="Q18" s="269"/>
      <c r="R18" s="270"/>
    </row>
    <row r="19" spans="2:18" ht="14.1" customHeight="1" x14ac:dyDescent="0.15">
      <c r="B19" s="274" t="s">
        <v>192</v>
      </c>
      <c r="C19" s="274"/>
      <c r="D19" s="268">
        <f>ROUND([2]有形固定資産!D19/1000,0)</f>
        <v>22068317</v>
      </c>
      <c r="E19" s="269"/>
      <c r="F19" s="268">
        <f>ROUND([2]有形固定資産!F19/1000,0)</f>
        <v>476784</v>
      </c>
      <c r="G19" s="269"/>
      <c r="H19" s="268">
        <f>ROUND([2]有形固定資産!H19/1000,0)</f>
        <v>205002</v>
      </c>
      <c r="I19" s="269"/>
      <c r="J19" s="268">
        <f>ROUND([2]有形固定資産!J19/1000,0)</f>
        <v>22340100</v>
      </c>
      <c r="K19" s="269"/>
      <c r="L19" s="268">
        <f>ROUND([2]有形固定資産!L19/1000,0)</f>
        <v>13881718</v>
      </c>
      <c r="M19" s="269"/>
      <c r="N19" s="268">
        <f>ROUND([2]有形固定資産!N19/1000,0)</f>
        <v>483506</v>
      </c>
      <c r="O19" s="269"/>
      <c r="P19" s="268">
        <f>ROUND([2]有形固定資産!P19/1000,0)</f>
        <v>8458382</v>
      </c>
      <c r="Q19" s="269"/>
      <c r="R19" s="270"/>
    </row>
    <row r="20" spans="2:18" ht="14.1" customHeight="1" x14ac:dyDescent="0.15">
      <c r="B20" s="267" t="s">
        <v>193</v>
      </c>
      <c r="C20" s="267"/>
      <c r="D20" s="268">
        <f>ROUND([2]有形固定資産!D20/1000,0)</f>
        <v>11911</v>
      </c>
      <c r="E20" s="269"/>
      <c r="F20" s="268">
        <f>ROUND([2]有形固定資産!F20/1000,0)</f>
        <v>101297</v>
      </c>
      <c r="G20" s="269"/>
      <c r="H20" s="268">
        <f>ROUND([2]有形固定資産!H20/1000,0)</f>
        <v>0</v>
      </c>
      <c r="I20" s="269"/>
      <c r="J20" s="268">
        <f>ROUND([2]有形固定資産!J20/1000,0)</f>
        <v>113208</v>
      </c>
      <c r="K20" s="269"/>
      <c r="L20" s="268">
        <f>ROUND([2]有形固定資産!L20/1000,0)</f>
        <v>0</v>
      </c>
      <c r="M20" s="269"/>
      <c r="N20" s="268">
        <f>ROUND([2]有形固定資産!N20/1000,0)</f>
        <v>0</v>
      </c>
      <c r="O20" s="269"/>
      <c r="P20" s="268">
        <f>ROUND([2]有形固定資産!P20/1000,0)</f>
        <v>113208</v>
      </c>
      <c r="Q20" s="269"/>
      <c r="R20" s="270"/>
    </row>
    <row r="21" spans="2:18" ht="14.1" customHeight="1" x14ac:dyDescent="0.15">
      <c r="B21" s="271" t="s">
        <v>194</v>
      </c>
      <c r="C21" s="271"/>
      <c r="D21" s="268">
        <f>ROUND([2]有形固定資産!D21/1000,0)</f>
        <v>1508</v>
      </c>
      <c r="E21" s="269"/>
      <c r="F21" s="268">
        <f>ROUND([2]有形固定資産!F21/1000,0)</f>
        <v>0</v>
      </c>
      <c r="G21" s="269"/>
      <c r="H21" s="268">
        <f>ROUND([2]有形固定資産!H21/1000,0)</f>
        <v>0</v>
      </c>
      <c r="I21" s="269"/>
      <c r="J21" s="268">
        <f>ROUND([2]有形固定資産!J21/1000,0)</f>
        <v>1508</v>
      </c>
      <c r="K21" s="269"/>
      <c r="L21" s="268">
        <f>ROUND([2]有形固定資産!L21/1000,0)</f>
        <v>489</v>
      </c>
      <c r="M21" s="269"/>
      <c r="N21" s="268">
        <f>ROUND([2]有形固定資産!N21/1000,0)</f>
        <v>41</v>
      </c>
      <c r="O21" s="269"/>
      <c r="P21" s="268">
        <f>ROUND([2]有形固定資産!P21/1000,0)</f>
        <v>1019</v>
      </c>
      <c r="Q21" s="269"/>
      <c r="R21" s="270"/>
    </row>
    <row r="22" spans="2:18" ht="14.1" customHeight="1" x14ac:dyDescent="0.15">
      <c r="B22" s="267" t="s">
        <v>186</v>
      </c>
      <c r="C22" s="267"/>
      <c r="D22" s="268">
        <f>ROUND([2]有形固定資産!D22/1000,0)</f>
        <v>21986179</v>
      </c>
      <c r="E22" s="269"/>
      <c r="F22" s="268">
        <f>ROUND([2]有形固定資産!F22/1000,0)</f>
        <v>130030</v>
      </c>
      <c r="G22" s="269"/>
      <c r="H22" s="268">
        <f>ROUND([2]有形固定資産!H22/1000,0)</f>
        <v>0</v>
      </c>
      <c r="I22" s="269"/>
      <c r="J22" s="268">
        <f>ROUND([2]有形固定資産!J22/1000,0)</f>
        <v>22116209</v>
      </c>
      <c r="K22" s="269"/>
      <c r="L22" s="268">
        <f>ROUND([2]有形固定資産!L22/1000,0)</f>
        <v>13881229</v>
      </c>
      <c r="M22" s="269"/>
      <c r="N22" s="268">
        <f>ROUND([2]有形固定資産!N22/1000,0)</f>
        <v>483465</v>
      </c>
      <c r="O22" s="269"/>
      <c r="P22" s="268">
        <f>ROUND([2]有形固定資産!P22/1000,0)</f>
        <v>8234980</v>
      </c>
      <c r="Q22" s="269"/>
      <c r="R22" s="270"/>
    </row>
    <row r="23" spans="2:18" ht="14.1" customHeight="1" x14ac:dyDescent="0.15">
      <c r="B23" s="267" t="s">
        <v>190</v>
      </c>
      <c r="C23" s="267"/>
      <c r="D23" s="268">
        <f>ROUND([2]有形固定資産!D23/1000,0)</f>
        <v>0</v>
      </c>
      <c r="E23" s="269"/>
      <c r="F23" s="268">
        <f>ROUND([2]有形固定資産!F23/1000,0)</f>
        <v>0</v>
      </c>
      <c r="G23" s="269"/>
      <c r="H23" s="268">
        <f>ROUND([2]有形固定資産!H23/1000,0)</f>
        <v>0</v>
      </c>
      <c r="I23" s="269"/>
      <c r="J23" s="268">
        <f>ROUND([2]有形固定資産!J23/1000,0)</f>
        <v>0</v>
      </c>
      <c r="K23" s="269"/>
      <c r="L23" s="268">
        <f>ROUND([2]有形固定資産!L23/1000,0)</f>
        <v>0</v>
      </c>
      <c r="M23" s="269"/>
      <c r="N23" s="268">
        <f>ROUND([2]有形固定資産!N23/1000,0)</f>
        <v>0</v>
      </c>
      <c r="O23" s="269"/>
      <c r="P23" s="268">
        <f>ROUND([2]有形固定資産!P23/1000,0)</f>
        <v>0</v>
      </c>
      <c r="Q23" s="269"/>
      <c r="R23" s="270"/>
    </row>
    <row r="24" spans="2:18" ht="14.1" customHeight="1" x14ac:dyDescent="0.15">
      <c r="B24" s="271" t="s">
        <v>191</v>
      </c>
      <c r="C24" s="271"/>
      <c r="D24" s="268">
        <f>ROUND([2]有形固定資産!D24/1000,0)</f>
        <v>68719</v>
      </c>
      <c r="E24" s="269"/>
      <c r="F24" s="268">
        <f>ROUND([2]有形固定資産!F24/1000,0)</f>
        <v>245457</v>
      </c>
      <c r="G24" s="269"/>
      <c r="H24" s="268">
        <f>ROUND([2]有形固定資産!H24/1000,0)</f>
        <v>205002</v>
      </c>
      <c r="I24" s="269"/>
      <c r="J24" s="268">
        <f>ROUND([2]有形固定資産!J24/1000,0)</f>
        <v>109175</v>
      </c>
      <c r="K24" s="269"/>
      <c r="L24" s="268">
        <f>ROUND([2]有形固定資産!L24/1000,0)</f>
        <v>0</v>
      </c>
      <c r="M24" s="269"/>
      <c r="N24" s="268">
        <f>ROUND([2]有形固定資産!N24/1000,0)</f>
        <v>0</v>
      </c>
      <c r="O24" s="269"/>
      <c r="P24" s="268">
        <f>ROUND([2]有形固定資産!P24/1000,0)</f>
        <v>109175</v>
      </c>
      <c r="Q24" s="269"/>
      <c r="R24" s="270"/>
    </row>
    <row r="25" spans="2:18" ht="14.1" customHeight="1" x14ac:dyDescent="0.15">
      <c r="B25" s="267" t="s">
        <v>195</v>
      </c>
      <c r="C25" s="267"/>
      <c r="D25" s="268">
        <f>ROUND([2]有形固定資産!D25/1000,0)</f>
        <v>437945</v>
      </c>
      <c r="E25" s="269"/>
      <c r="F25" s="268">
        <f>ROUND([2]有形固定資産!F25/1000,0)</f>
        <v>20706</v>
      </c>
      <c r="G25" s="269"/>
      <c r="H25" s="275">
        <f>ROUND([2]有形固定資産!H25/1000,0)</f>
        <v>0</v>
      </c>
      <c r="I25" s="276"/>
      <c r="J25" s="268">
        <f>ROUND([2]有形固定資産!J25/1000,0)</f>
        <v>458651</v>
      </c>
      <c r="K25" s="269"/>
      <c r="L25" s="268">
        <f>ROUND([2]有形固定資産!L25/1000,0)</f>
        <v>422402</v>
      </c>
      <c r="M25" s="269"/>
      <c r="N25" s="268">
        <f>ROUND([2]有形固定資産!N25/1000,0)</f>
        <v>5221</v>
      </c>
      <c r="O25" s="269"/>
      <c r="P25" s="268">
        <f>ROUND([2]有形固定資産!P25/1000,0)</f>
        <v>36249</v>
      </c>
      <c r="Q25" s="269"/>
      <c r="R25" s="270"/>
    </row>
    <row r="26" spans="2:18" ht="14.1" customHeight="1" x14ac:dyDescent="0.15">
      <c r="B26" s="277" t="s">
        <v>196</v>
      </c>
      <c r="C26" s="278"/>
      <c r="D26" s="268">
        <f>ROUND([2]有形固定資産!D26/1000,0)</f>
        <v>42584123</v>
      </c>
      <c r="E26" s="269"/>
      <c r="F26" s="268">
        <f>ROUND([2]有形固定資産!F26/1000,0)</f>
        <v>1633554</v>
      </c>
      <c r="G26" s="269"/>
      <c r="H26" s="268">
        <f>ROUND([2]有形固定資産!H26/1000,0)</f>
        <v>750331</v>
      </c>
      <c r="I26" s="269"/>
      <c r="J26" s="268">
        <f>ROUND([2]有形固定資産!J26/1000,0)</f>
        <v>43467346</v>
      </c>
      <c r="K26" s="269"/>
      <c r="L26" s="268">
        <f>ROUND([2]有形固定資産!L26/1000,0)</f>
        <v>25859836</v>
      </c>
      <c r="M26" s="269"/>
      <c r="N26" s="268">
        <f>ROUND([2]有形固定資産!N26/1000,0)</f>
        <v>923373</v>
      </c>
      <c r="O26" s="269"/>
      <c r="P26" s="268">
        <f>ROUND([2]有形固定資産!P26/1000,0)</f>
        <v>17607510</v>
      </c>
      <c r="Q26" s="269"/>
      <c r="R26" s="270"/>
    </row>
    <row r="27" spans="2:18" ht="8.4499999999999993" customHeight="1" x14ac:dyDescent="0.15">
      <c r="B27" s="279"/>
      <c r="C27" s="280"/>
      <c r="D27" s="281"/>
      <c r="E27" s="281"/>
      <c r="F27" s="281"/>
      <c r="G27" s="281"/>
      <c r="H27" s="281"/>
      <c r="I27" s="281"/>
      <c r="J27" s="281"/>
      <c r="K27" s="281"/>
      <c r="L27" s="282"/>
      <c r="M27" s="282"/>
      <c r="N27" s="282"/>
      <c r="O27" s="282"/>
      <c r="P27" s="283"/>
      <c r="Q27" s="283"/>
      <c r="R27" s="283"/>
    </row>
    <row r="28" spans="2:18" ht="20.25" customHeight="1" x14ac:dyDescent="0.15">
      <c r="B28" s="284" t="s">
        <v>197</v>
      </c>
      <c r="C28" s="285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7"/>
      <c r="P28" s="287"/>
      <c r="Q28" s="287"/>
      <c r="R28" s="288" t="s">
        <v>173</v>
      </c>
    </row>
    <row r="29" spans="2:18" ht="12.95" customHeight="1" x14ac:dyDescent="0.15">
      <c r="B29" s="261" t="s">
        <v>174</v>
      </c>
      <c r="C29" s="261"/>
      <c r="D29" s="289" t="s">
        <v>198</v>
      </c>
      <c r="E29" s="289"/>
      <c r="F29" s="289" t="s">
        <v>199</v>
      </c>
      <c r="G29" s="289"/>
      <c r="H29" s="289" t="s">
        <v>200</v>
      </c>
      <c r="I29" s="289"/>
      <c r="J29" s="289" t="s">
        <v>201</v>
      </c>
      <c r="K29" s="289"/>
      <c r="L29" s="289" t="s">
        <v>202</v>
      </c>
      <c r="M29" s="289"/>
      <c r="N29" s="289" t="s">
        <v>203</v>
      </c>
      <c r="O29" s="289"/>
      <c r="P29" s="289" t="s">
        <v>204</v>
      </c>
      <c r="Q29" s="289"/>
      <c r="R29" s="289" t="s">
        <v>205</v>
      </c>
    </row>
    <row r="30" spans="2:18" ht="12.95" customHeight="1" x14ac:dyDescent="0.15">
      <c r="B30" s="261"/>
      <c r="C30" s="261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</row>
    <row r="31" spans="2:18" ht="14.1" customHeight="1" x14ac:dyDescent="0.15">
      <c r="B31" s="290" t="s">
        <v>182</v>
      </c>
      <c r="C31" s="291"/>
      <c r="D31" s="292">
        <f>ROUND([2]有形固定資産!D31/1000,0)</f>
        <v>2622819</v>
      </c>
      <c r="E31" s="293"/>
      <c r="F31" s="292">
        <f>ROUND([2]有形固定資産!F31/1000,0)</f>
        <v>4691292</v>
      </c>
      <c r="G31" s="293"/>
      <c r="H31" s="292">
        <f>ROUND([2]有形固定資産!H31/1000,0)</f>
        <v>593957</v>
      </c>
      <c r="I31" s="293"/>
      <c r="J31" s="292">
        <f>ROUND([2]有形固定資産!J31/1000,0)</f>
        <v>138218</v>
      </c>
      <c r="K31" s="293"/>
      <c r="L31" s="292">
        <f>ROUND([2]有形固定資産!L31/1000,0)</f>
        <v>280985</v>
      </c>
      <c r="M31" s="293"/>
      <c r="N31" s="292">
        <f>ROUND([2]有形固定資産!N31/1000,0)</f>
        <v>14902</v>
      </c>
      <c r="O31" s="293"/>
      <c r="P31" s="292">
        <f>ROUND([2]有形固定資産!P31/1000,0)</f>
        <v>770706</v>
      </c>
      <c r="Q31" s="293"/>
      <c r="R31" s="294">
        <f>ROUND([2]有形固定資産!R31/1000,0)</f>
        <v>9112880</v>
      </c>
    </row>
    <row r="32" spans="2:18" ht="14.1" customHeight="1" x14ac:dyDescent="0.15">
      <c r="B32" s="271" t="s">
        <v>193</v>
      </c>
      <c r="C32" s="271"/>
      <c r="D32" s="292">
        <f>ROUND([2]有形固定資産!D32/1000,0)</f>
        <v>903531</v>
      </c>
      <c r="E32" s="293"/>
      <c r="F32" s="292">
        <f>ROUND([2]有形固定資産!F32/1000,0)</f>
        <v>454194</v>
      </c>
      <c r="G32" s="293"/>
      <c r="H32" s="292">
        <f>ROUND([2]有形固定資産!H32/1000,0)</f>
        <v>126273</v>
      </c>
      <c r="I32" s="293"/>
      <c r="J32" s="292">
        <f>ROUND([2]有形固定資産!J32/1000,0)</f>
        <v>119231</v>
      </c>
      <c r="K32" s="293"/>
      <c r="L32" s="292">
        <f>ROUND([2]有形固定資産!L32/1000,0)</f>
        <v>49993</v>
      </c>
      <c r="M32" s="293"/>
      <c r="N32" s="292">
        <f>ROUND([2]有形固定資産!N32/1000,0)</f>
        <v>0</v>
      </c>
      <c r="O32" s="293"/>
      <c r="P32" s="292">
        <f>ROUND([2]有形固定資産!P32/1000,0)</f>
        <v>335557</v>
      </c>
      <c r="Q32" s="293"/>
      <c r="R32" s="294">
        <f>ROUND([2]有形固定資産!R32/1000,0)</f>
        <v>1988779</v>
      </c>
    </row>
    <row r="33" spans="2:19" ht="14.1" customHeight="1" x14ac:dyDescent="0.15">
      <c r="B33" s="271" t="s">
        <v>184</v>
      </c>
      <c r="C33" s="271"/>
      <c r="D33" s="292">
        <f>ROUND([2]有形固定資産!D33/1000,0)</f>
        <v>0</v>
      </c>
      <c r="E33" s="293"/>
      <c r="F33" s="292">
        <f>ROUND([2]有形固定資産!F33/1000,0)</f>
        <v>0</v>
      </c>
      <c r="G33" s="293"/>
      <c r="H33" s="292">
        <f>ROUND([2]有形固定資産!H33/1000,0)</f>
        <v>0</v>
      </c>
      <c r="I33" s="293"/>
      <c r="J33" s="292">
        <f>ROUND([2]有形固定資産!J33/1000,0)</f>
        <v>0</v>
      </c>
      <c r="K33" s="293"/>
      <c r="L33" s="292">
        <f>ROUND([2]有形固定資産!L33/1000,0)</f>
        <v>0</v>
      </c>
      <c r="M33" s="293"/>
      <c r="N33" s="292">
        <f>ROUND([2]有形固定資産!N33/1000,0)</f>
        <v>0</v>
      </c>
      <c r="O33" s="293"/>
      <c r="P33" s="292">
        <f>ROUND([2]有形固定資産!P33/1000,0)</f>
        <v>0</v>
      </c>
      <c r="Q33" s="293"/>
      <c r="R33" s="294">
        <f>ROUND([2]有形固定資産!R33/1000,0)</f>
        <v>0</v>
      </c>
    </row>
    <row r="34" spans="2:19" ht="14.1" customHeight="1" x14ac:dyDescent="0.15">
      <c r="B34" s="267" t="s">
        <v>185</v>
      </c>
      <c r="C34" s="267"/>
      <c r="D34" s="292">
        <f>ROUND([2]有形固定資産!D34/1000,0)</f>
        <v>1385152</v>
      </c>
      <c r="E34" s="293"/>
      <c r="F34" s="292">
        <f>ROUND([2]有形固定資産!F34/1000,0)</f>
        <v>4022671</v>
      </c>
      <c r="G34" s="293"/>
      <c r="H34" s="292">
        <f>ROUND([2]有形固定資産!H34/1000,0)</f>
        <v>457361</v>
      </c>
      <c r="I34" s="293"/>
      <c r="J34" s="292">
        <f>ROUND([2]有形固定資産!J34/1000,0)</f>
        <v>18987</v>
      </c>
      <c r="K34" s="293"/>
      <c r="L34" s="292">
        <f>ROUND([2]有形固定資産!L34/1000,0)</f>
        <v>157449</v>
      </c>
      <c r="M34" s="293"/>
      <c r="N34" s="292">
        <f>ROUND([2]有形固定資産!N34/1000,0)</f>
        <v>14902</v>
      </c>
      <c r="O34" s="293"/>
      <c r="P34" s="292">
        <f>ROUND([2]有形固定資産!P34/1000,0)</f>
        <v>404618</v>
      </c>
      <c r="Q34" s="293"/>
      <c r="R34" s="294">
        <f>ROUND([2]有形固定資産!R34/1000,0)</f>
        <v>6461141</v>
      </c>
    </row>
    <row r="35" spans="2:19" ht="14.1" customHeight="1" x14ac:dyDescent="0.15">
      <c r="B35" s="271" t="s">
        <v>186</v>
      </c>
      <c r="C35" s="271"/>
      <c r="D35" s="292">
        <f>ROUND([2]有形固定資産!D35/1000,0)</f>
        <v>276499</v>
      </c>
      <c r="E35" s="293"/>
      <c r="F35" s="292">
        <f>ROUND([2]有形固定資産!F35/1000,0)</f>
        <v>206924</v>
      </c>
      <c r="G35" s="293"/>
      <c r="H35" s="292">
        <f>ROUND([2]有形固定資産!H35/1000,0)</f>
        <v>10323</v>
      </c>
      <c r="I35" s="293"/>
      <c r="J35" s="292">
        <f>ROUND([2]有形固定資産!J35/1000,0)</f>
        <v>0</v>
      </c>
      <c r="K35" s="293"/>
      <c r="L35" s="292">
        <f>ROUND([2]有形固定資産!L35/1000,0)</f>
        <v>73543</v>
      </c>
      <c r="M35" s="293"/>
      <c r="N35" s="292">
        <f>ROUND([2]有形固定資産!N35/1000,0)</f>
        <v>0</v>
      </c>
      <c r="O35" s="293"/>
      <c r="P35" s="292">
        <f>ROUND([2]有形固定資産!P35/1000,0)</f>
        <v>30531</v>
      </c>
      <c r="Q35" s="293"/>
      <c r="R35" s="294">
        <f>ROUND([2]有形固定資産!R35/1000,0)</f>
        <v>597821</v>
      </c>
    </row>
    <row r="36" spans="2:19" ht="14.1" customHeight="1" x14ac:dyDescent="0.15">
      <c r="B36" s="272" t="s">
        <v>187</v>
      </c>
      <c r="C36" s="272"/>
      <c r="D36" s="292">
        <f>ROUND([2]有形固定資産!D36/1000,0)</f>
        <v>0</v>
      </c>
      <c r="E36" s="293"/>
      <c r="F36" s="292">
        <f>ROUND([2]有形固定資産!F36/1000,0)</f>
        <v>0</v>
      </c>
      <c r="G36" s="293"/>
      <c r="H36" s="292">
        <f>ROUND([2]有形固定資産!H36/1000,0)</f>
        <v>0</v>
      </c>
      <c r="I36" s="293"/>
      <c r="J36" s="292">
        <f>ROUND([2]有形固定資産!J36/1000,0)</f>
        <v>0</v>
      </c>
      <c r="K36" s="293"/>
      <c r="L36" s="292">
        <f>ROUND([2]有形固定資産!L36/1000,0)</f>
        <v>0</v>
      </c>
      <c r="M36" s="293"/>
      <c r="N36" s="292">
        <f>ROUND([2]有形固定資産!N36/1000,0)</f>
        <v>0</v>
      </c>
      <c r="O36" s="293"/>
      <c r="P36" s="292">
        <f>ROUND([2]有形固定資産!P36/1000,0)</f>
        <v>0</v>
      </c>
      <c r="Q36" s="293"/>
      <c r="R36" s="294">
        <f>ROUND([2]有形固定資産!R36/1000,0)</f>
        <v>0</v>
      </c>
    </row>
    <row r="37" spans="2:19" ht="14.1" customHeight="1" x14ac:dyDescent="0.15">
      <c r="B37" s="273" t="s">
        <v>188</v>
      </c>
      <c r="C37" s="273"/>
      <c r="D37" s="292">
        <f>ROUND([2]有形固定資産!D37/1000,0)</f>
        <v>0</v>
      </c>
      <c r="E37" s="293"/>
      <c r="F37" s="292">
        <f>ROUND([2]有形固定資産!F37/1000,0)</f>
        <v>0</v>
      </c>
      <c r="G37" s="293"/>
      <c r="H37" s="292">
        <f>ROUND([2]有形固定資産!H37/1000,0)</f>
        <v>0</v>
      </c>
      <c r="I37" s="293"/>
      <c r="J37" s="292">
        <f>ROUND([2]有形固定資産!J37/1000,0)</f>
        <v>0</v>
      </c>
      <c r="K37" s="293"/>
      <c r="L37" s="292">
        <f>ROUND([2]有形固定資産!L37/1000,0)</f>
        <v>0</v>
      </c>
      <c r="M37" s="293"/>
      <c r="N37" s="292">
        <f>ROUND([2]有形固定資産!N37/1000,0)</f>
        <v>0</v>
      </c>
      <c r="O37" s="293"/>
      <c r="P37" s="292">
        <f>ROUND([2]有形固定資産!P37/1000,0)</f>
        <v>0</v>
      </c>
      <c r="Q37" s="293"/>
      <c r="R37" s="294">
        <f>ROUND([2]有形固定資産!R37/1000,0)</f>
        <v>0</v>
      </c>
    </row>
    <row r="38" spans="2:19" ht="14.1" customHeight="1" x14ac:dyDescent="0.15">
      <c r="B38" s="272" t="s">
        <v>189</v>
      </c>
      <c r="C38" s="272"/>
      <c r="D38" s="292">
        <f>ROUND([2]有形固定資産!D38/1000,0)</f>
        <v>0</v>
      </c>
      <c r="E38" s="293"/>
      <c r="F38" s="292">
        <f>ROUND([2]有形固定資産!F38/1000,0)</f>
        <v>0</v>
      </c>
      <c r="G38" s="293"/>
      <c r="H38" s="292">
        <f>ROUND([2]有形固定資産!H38/1000,0)</f>
        <v>0</v>
      </c>
      <c r="I38" s="293"/>
      <c r="J38" s="292">
        <f>ROUND([2]有形固定資産!J38/1000,0)</f>
        <v>0</v>
      </c>
      <c r="K38" s="293"/>
      <c r="L38" s="292">
        <f>ROUND([2]有形固定資産!L38/1000,0)</f>
        <v>0</v>
      </c>
      <c r="M38" s="293"/>
      <c r="N38" s="292">
        <f>ROUND([2]有形固定資産!N38/1000,0)</f>
        <v>0</v>
      </c>
      <c r="O38" s="293"/>
      <c r="P38" s="292">
        <f>ROUND([2]有形固定資産!P38/1000,0)</f>
        <v>0</v>
      </c>
      <c r="Q38" s="293"/>
      <c r="R38" s="294">
        <f>ROUND([2]有形固定資産!R38/1000,0)</f>
        <v>0</v>
      </c>
    </row>
    <row r="39" spans="2:19" ht="14.1" customHeight="1" x14ac:dyDescent="0.15">
      <c r="B39" s="271" t="s">
        <v>190</v>
      </c>
      <c r="C39" s="271"/>
      <c r="D39" s="292">
        <f>ROUND([2]有形固定資産!D39/1000,0)</f>
        <v>0</v>
      </c>
      <c r="E39" s="293"/>
      <c r="F39" s="292">
        <f>ROUND([2]有形固定資産!F39/1000,0)</f>
        <v>0</v>
      </c>
      <c r="G39" s="293"/>
      <c r="H39" s="292">
        <f>ROUND([2]有形固定資産!H39/1000,0)</f>
        <v>0</v>
      </c>
      <c r="I39" s="293"/>
      <c r="J39" s="292">
        <f>ROUND([2]有形固定資産!J39/1000,0)</f>
        <v>0</v>
      </c>
      <c r="K39" s="293"/>
      <c r="L39" s="292">
        <f>ROUND([2]有形固定資産!L39/1000,0)</f>
        <v>0</v>
      </c>
      <c r="M39" s="293"/>
      <c r="N39" s="292">
        <f>ROUND([2]有形固定資産!N39/1000,0)</f>
        <v>0</v>
      </c>
      <c r="O39" s="293"/>
      <c r="P39" s="292">
        <f>ROUND([2]有形固定資産!P39/1000,0)</f>
        <v>0</v>
      </c>
      <c r="Q39" s="293"/>
      <c r="R39" s="294">
        <f>ROUND([2]有形固定資産!R39/1000,0)</f>
        <v>0</v>
      </c>
    </row>
    <row r="40" spans="2:19" ht="14.1" customHeight="1" x14ac:dyDescent="0.15">
      <c r="B40" s="271" t="s">
        <v>191</v>
      </c>
      <c r="C40" s="271"/>
      <c r="D40" s="292">
        <f>ROUND([2]有形固定資産!D40/1000,0)</f>
        <v>57637</v>
      </c>
      <c r="E40" s="293"/>
      <c r="F40" s="292">
        <f>ROUND([2]有形固定資産!F40/1000,0)</f>
        <v>7502</v>
      </c>
      <c r="G40" s="293"/>
      <c r="H40" s="292">
        <f>ROUND([2]有形固定資産!H40/1000,0)</f>
        <v>0</v>
      </c>
      <c r="I40" s="293"/>
      <c r="J40" s="292">
        <f>ROUND([2]有形固定資産!J40/1000,0)</f>
        <v>0</v>
      </c>
      <c r="K40" s="293"/>
      <c r="L40" s="292">
        <f>ROUND([2]有形固定資産!L40/1000,0)</f>
        <v>0</v>
      </c>
      <c r="M40" s="293"/>
      <c r="N40" s="292">
        <f>ROUND([2]有形固定資産!N40/1000,0)</f>
        <v>0</v>
      </c>
      <c r="O40" s="293"/>
      <c r="P40" s="292">
        <f>ROUND([2]有形固定資産!P40/1000,0)</f>
        <v>0</v>
      </c>
      <c r="Q40" s="293"/>
      <c r="R40" s="294">
        <f>ROUND([2]有形固定資産!R40/1000,0)</f>
        <v>65139</v>
      </c>
    </row>
    <row r="41" spans="2:19" ht="14.1" customHeight="1" x14ac:dyDescent="0.15">
      <c r="B41" s="295" t="s">
        <v>192</v>
      </c>
      <c r="C41" s="296"/>
      <c r="D41" s="292">
        <f>ROUND([2]有形固定資産!D41/1000,0)</f>
        <v>8340389</v>
      </c>
      <c r="E41" s="293"/>
      <c r="F41" s="292">
        <f>ROUND([2]有形固定資産!F41/1000,0)</f>
        <v>10421</v>
      </c>
      <c r="G41" s="293"/>
      <c r="H41" s="292">
        <f>ROUND([2]有形固定資産!H41/1000,0)</f>
        <v>0</v>
      </c>
      <c r="I41" s="293"/>
      <c r="J41" s="292">
        <f>ROUND([2]有形固定資産!J41/1000,0)</f>
        <v>0</v>
      </c>
      <c r="K41" s="293"/>
      <c r="L41" s="297">
        <f>ROUND([2]有形固定資産!L41/1000,0)</f>
        <v>0</v>
      </c>
      <c r="M41" s="298"/>
      <c r="N41" s="292">
        <f>ROUND([2]有形固定資産!N41/1000,0)</f>
        <v>3621</v>
      </c>
      <c r="O41" s="293"/>
      <c r="P41" s="292">
        <f>ROUND([2]有形固定資産!P41/1000,0)</f>
        <v>103950</v>
      </c>
      <c r="Q41" s="293"/>
      <c r="R41" s="294">
        <f>ROUND([2]有形固定資産!R41/1000,0)</f>
        <v>8458382</v>
      </c>
      <c r="S41" s="299"/>
    </row>
    <row r="42" spans="2:19" ht="14.1" customHeight="1" x14ac:dyDescent="0.15">
      <c r="B42" s="271" t="s">
        <v>193</v>
      </c>
      <c r="C42" s="271"/>
      <c r="D42" s="292">
        <f>ROUND([2]有形固定資産!D42/1000,0)</f>
        <v>113208</v>
      </c>
      <c r="E42" s="293"/>
      <c r="F42" s="292">
        <f>ROUND([2]有形固定資産!F42/1000,0)</f>
        <v>0</v>
      </c>
      <c r="G42" s="293"/>
      <c r="H42" s="292">
        <f>ROUND([2]有形固定資産!H42/1000,0)</f>
        <v>0</v>
      </c>
      <c r="I42" s="293"/>
      <c r="J42" s="292">
        <f>ROUND([2]有形固定資産!J42/1000,0)</f>
        <v>0</v>
      </c>
      <c r="K42" s="293"/>
      <c r="L42" s="297">
        <f>ROUND([2]有形固定資産!L42/1000,0)</f>
        <v>0</v>
      </c>
      <c r="M42" s="298"/>
      <c r="N42" s="292">
        <f>ROUND([2]有形固定資産!N42/1000,0)</f>
        <v>0</v>
      </c>
      <c r="O42" s="293"/>
      <c r="P42" s="292">
        <f>ROUND([2]有形固定資産!P42/1000,0)</f>
        <v>0</v>
      </c>
      <c r="Q42" s="293"/>
      <c r="R42" s="294">
        <f>ROUND([2]有形固定資産!R42/1000,0)</f>
        <v>113208</v>
      </c>
    </row>
    <row r="43" spans="2:19" ht="14.1" customHeight="1" x14ac:dyDescent="0.15">
      <c r="B43" s="271" t="s">
        <v>194</v>
      </c>
      <c r="C43" s="271"/>
      <c r="D43" s="292">
        <f>ROUND([2]有形固定資産!D43/1000,0)</f>
        <v>1019</v>
      </c>
      <c r="E43" s="293"/>
      <c r="F43" s="292">
        <f>ROUND([2]有形固定資産!F43/1000,0)</f>
        <v>0</v>
      </c>
      <c r="G43" s="293"/>
      <c r="H43" s="292">
        <f>ROUND([2]有形固定資産!H43/1000,0)</f>
        <v>0</v>
      </c>
      <c r="I43" s="293"/>
      <c r="J43" s="292">
        <f>ROUND([2]有形固定資産!J43/1000,0)</f>
        <v>0</v>
      </c>
      <c r="K43" s="293"/>
      <c r="L43" s="292">
        <f>ROUND([2]有形固定資産!L43/1000,0)</f>
        <v>0</v>
      </c>
      <c r="M43" s="293"/>
      <c r="N43" s="292">
        <f>ROUND([2]有形固定資産!N43/1000,0)</f>
        <v>0</v>
      </c>
      <c r="O43" s="293"/>
      <c r="P43" s="292">
        <f>ROUND([2]有形固定資産!P43/1000,0)</f>
        <v>0</v>
      </c>
      <c r="Q43" s="293"/>
      <c r="R43" s="294">
        <f>ROUND([2]有形固定資産!R43/1000,0)</f>
        <v>1019</v>
      </c>
    </row>
    <row r="44" spans="2:19" ht="14.1" customHeight="1" x14ac:dyDescent="0.15">
      <c r="B44" s="267" t="s">
        <v>186</v>
      </c>
      <c r="C44" s="267"/>
      <c r="D44" s="292">
        <f>ROUND([2]有形固定資産!D44/1000,0)</f>
        <v>8116988</v>
      </c>
      <c r="E44" s="293"/>
      <c r="F44" s="292">
        <f>ROUND([2]有形固定資産!F44/1000,0)</f>
        <v>10421</v>
      </c>
      <c r="G44" s="293"/>
      <c r="H44" s="292">
        <f>ROUND([2]有形固定資産!H44/1000,0)</f>
        <v>0</v>
      </c>
      <c r="I44" s="293"/>
      <c r="J44" s="292">
        <f>ROUND([2]有形固定資産!J44/1000,0)</f>
        <v>0</v>
      </c>
      <c r="K44" s="293"/>
      <c r="L44" s="292">
        <f>ROUND([2]有形固定資産!L44/1000,0)</f>
        <v>0</v>
      </c>
      <c r="M44" s="293"/>
      <c r="N44" s="292">
        <f>ROUND([2]有形固定資産!N44/1000,0)</f>
        <v>3621</v>
      </c>
      <c r="O44" s="293"/>
      <c r="P44" s="292">
        <f>ROUND([2]有形固定資産!P44/1000,0)</f>
        <v>103950</v>
      </c>
      <c r="Q44" s="293"/>
      <c r="R44" s="294">
        <f>ROUND([2]有形固定資産!R44/1000,0)</f>
        <v>8234980</v>
      </c>
    </row>
    <row r="45" spans="2:19" ht="14.1" customHeight="1" x14ac:dyDescent="0.15">
      <c r="B45" s="271" t="s">
        <v>190</v>
      </c>
      <c r="C45" s="271"/>
      <c r="D45" s="292">
        <f>ROUND([2]有形固定資産!D45/1000,0)</f>
        <v>0</v>
      </c>
      <c r="E45" s="293"/>
      <c r="F45" s="292">
        <f>ROUND([2]有形固定資産!F45/1000,0)</f>
        <v>0</v>
      </c>
      <c r="G45" s="293"/>
      <c r="H45" s="292">
        <f>ROUND([2]有形固定資産!H45/1000,0)</f>
        <v>0</v>
      </c>
      <c r="I45" s="293"/>
      <c r="J45" s="292">
        <f>ROUND([2]有形固定資産!J45/1000,0)</f>
        <v>0</v>
      </c>
      <c r="K45" s="293"/>
      <c r="L45" s="292">
        <f>ROUND([2]有形固定資産!L45/1000,0)</f>
        <v>0</v>
      </c>
      <c r="M45" s="293"/>
      <c r="N45" s="292">
        <f>ROUND([2]有形固定資産!N45/1000,0)</f>
        <v>0</v>
      </c>
      <c r="O45" s="293"/>
      <c r="P45" s="292">
        <f>ROUND([2]有形固定資産!P45/1000,0)</f>
        <v>0</v>
      </c>
      <c r="Q45" s="293"/>
      <c r="R45" s="294">
        <f>ROUND([2]有形固定資産!R45/1000,0)</f>
        <v>0</v>
      </c>
    </row>
    <row r="46" spans="2:19" ht="14.1" customHeight="1" x14ac:dyDescent="0.15">
      <c r="B46" s="267" t="s">
        <v>191</v>
      </c>
      <c r="C46" s="267"/>
      <c r="D46" s="292">
        <f>ROUND([2]有形固定資産!D46/1000,0)</f>
        <v>109175</v>
      </c>
      <c r="E46" s="293"/>
      <c r="F46" s="292">
        <f>ROUND([2]有形固定資産!F46/1000,0)</f>
        <v>0</v>
      </c>
      <c r="G46" s="293"/>
      <c r="H46" s="292">
        <f>ROUND([2]有形固定資産!H46/1000,0)</f>
        <v>0</v>
      </c>
      <c r="I46" s="293"/>
      <c r="J46" s="292">
        <f>ROUND([2]有形固定資産!J46/1000,0)</f>
        <v>0</v>
      </c>
      <c r="K46" s="293"/>
      <c r="L46" s="292">
        <f>ROUND([2]有形固定資産!L46/1000,0)</f>
        <v>0</v>
      </c>
      <c r="M46" s="293"/>
      <c r="N46" s="292">
        <f>ROUND([2]有形固定資産!N46/1000,0)</f>
        <v>0</v>
      </c>
      <c r="O46" s="293"/>
      <c r="P46" s="292">
        <f>ROUND([2]有形固定資産!P46/1000,0)</f>
        <v>0</v>
      </c>
      <c r="Q46" s="293"/>
      <c r="R46" s="294">
        <f>ROUND([2]有形固定資産!R46/1000,0)</f>
        <v>109175</v>
      </c>
    </row>
    <row r="47" spans="2:19" ht="14.1" customHeight="1" x14ac:dyDescent="0.15">
      <c r="B47" s="300" t="s">
        <v>195</v>
      </c>
      <c r="C47" s="301"/>
      <c r="D47" s="292">
        <f>ROUND([2]有形固定資産!D47/1000,0)</f>
        <v>1459</v>
      </c>
      <c r="E47" s="293"/>
      <c r="F47" s="292">
        <f>ROUND([2]有形固定資産!F47/1000,0)</f>
        <v>4413</v>
      </c>
      <c r="G47" s="293"/>
      <c r="H47" s="297">
        <f>ROUND([2]有形固定資産!H47/1000,0)</f>
        <v>0</v>
      </c>
      <c r="I47" s="298"/>
      <c r="J47" s="292">
        <f>ROUND([2]有形固定資産!J47/1000,0)</f>
        <v>632</v>
      </c>
      <c r="K47" s="293"/>
      <c r="L47" s="292">
        <f>ROUND([2]有形固定資産!L47/1000,0)</f>
        <v>1170</v>
      </c>
      <c r="M47" s="293"/>
      <c r="N47" s="292">
        <f>ROUND([2]有形固定資産!N47/1000,0)</f>
        <v>14678</v>
      </c>
      <c r="O47" s="293"/>
      <c r="P47" s="292">
        <f>ROUND([2]有形固定資産!P47/1000,0)</f>
        <v>13896</v>
      </c>
      <c r="Q47" s="293"/>
      <c r="R47" s="294">
        <f>ROUND([2]有形固定資産!R47/1000,0)</f>
        <v>36249</v>
      </c>
    </row>
    <row r="48" spans="2:19" ht="13.5" customHeight="1" x14ac:dyDescent="0.15">
      <c r="B48" s="302" t="s">
        <v>205</v>
      </c>
      <c r="C48" s="302"/>
      <c r="D48" s="292">
        <f>ROUND([2]有形固定資産!D48/1000,0)</f>
        <v>10964667</v>
      </c>
      <c r="E48" s="293"/>
      <c r="F48" s="292">
        <f>ROUND([2]有形固定資産!F48/1000,0)</f>
        <v>4706127</v>
      </c>
      <c r="G48" s="293"/>
      <c r="H48" s="292">
        <f>ROUND([2]有形固定資産!H48/1000,0)</f>
        <v>593957</v>
      </c>
      <c r="I48" s="293"/>
      <c r="J48" s="292">
        <f>ROUND([2]有形固定資産!J48/1000,0)</f>
        <v>138850</v>
      </c>
      <c r="K48" s="293"/>
      <c r="L48" s="292">
        <f>ROUND([2]有形固定資産!L48/1000,0)</f>
        <v>282156</v>
      </c>
      <c r="M48" s="293"/>
      <c r="N48" s="292">
        <f>ROUND([2]有形固定資産!N48/1000,0)</f>
        <v>33201</v>
      </c>
      <c r="O48" s="293"/>
      <c r="P48" s="292">
        <f>ROUND([2]有形固定資産!P48/1000,0)</f>
        <v>888552</v>
      </c>
      <c r="Q48" s="293"/>
      <c r="R48" s="294">
        <f>ROUND([2]有形固定資産!R48/1000,0)</f>
        <v>17607510</v>
      </c>
    </row>
    <row r="49" spans="4:18" ht="3" customHeight="1" x14ac:dyDescent="0.15"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A1:E1"/>
    <mergeCell ref="A2:S2"/>
    <mergeCell ref="A3:G3"/>
    <mergeCell ref="A4:R4"/>
    <mergeCell ref="A5:R5"/>
    <mergeCell ref="B6:R6"/>
  </mergeCells>
  <phoneticPr fontId="6"/>
  <printOptions horizontalCentered="1"/>
  <pageMargins left="0" right="0" top="0" bottom="0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CDAD7-6CE7-4358-BBD6-5239A6D621C8}">
  <sheetPr>
    <tabColor theme="9" tint="0.39997558519241921"/>
  </sheetPr>
  <dimension ref="A1:M39"/>
  <sheetViews>
    <sheetView view="pageBreakPreview" zoomScale="80" zoomScaleNormal="80" zoomScaleSheetLayoutView="80" workbookViewId="0">
      <selection activeCell="H47" sqref="H47:I47"/>
    </sheetView>
  </sheetViews>
  <sheetFormatPr defaultColWidth="8.875" defaultRowHeight="13.5" x14ac:dyDescent="0.15"/>
  <cols>
    <col min="1" max="1" width="1.625" style="307" customWidth="1"/>
    <col min="2" max="2" width="42.875" style="307" customWidth="1"/>
    <col min="3" max="3" width="17.5" style="307" customWidth="1"/>
    <col min="4" max="8" width="15.875" style="307" customWidth="1"/>
    <col min="9" max="9" width="17.5" style="307" customWidth="1"/>
    <col min="10" max="10" width="15.875" style="307" customWidth="1"/>
    <col min="11" max="11" width="17.5" style="307" customWidth="1"/>
    <col min="12" max="12" width="17.875" style="307" customWidth="1"/>
    <col min="13" max="13" width="1.125" style="307" customWidth="1"/>
    <col min="14" max="16384" width="8.875" style="307"/>
  </cols>
  <sheetData>
    <row r="1" spans="1:13" ht="34.5" customHeight="1" x14ac:dyDescent="0.15">
      <c r="A1" s="304"/>
      <c r="B1" s="305" t="s">
        <v>206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3" ht="20.100000000000001" customHeight="1" x14ac:dyDescent="0.15">
      <c r="B2" s="308" t="s">
        <v>207</v>
      </c>
      <c r="I2" s="309" t="s">
        <v>173</v>
      </c>
    </row>
    <row r="3" spans="1:13" ht="50.1" customHeight="1" x14ac:dyDescent="0.15">
      <c r="A3" s="310"/>
      <c r="B3" s="311" t="s">
        <v>208</v>
      </c>
      <c r="C3" s="312" t="s">
        <v>209</v>
      </c>
      <c r="D3" s="312" t="s">
        <v>210</v>
      </c>
      <c r="E3" s="312" t="s">
        <v>211</v>
      </c>
      <c r="F3" s="312" t="s">
        <v>212</v>
      </c>
      <c r="G3" s="312" t="s">
        <v>213</v>
      </c>
      <c r="H3" s="312" t="s">
        <v>214</v>
      </c>
      <c r="I3" s="312" t="s">
        <v>215</v>
      </c>
      <c r="J3" s="313"/>
      <c r="K3" s="310"/>
      <c r="L3" s="310"/>
      <c r="M3" s="310"/>
    </row>
    <row r="4" spans="1:13" ht="39.950000000000003" customHeight="1" x14ac:dyDescent="0.15">
      <c r="A4" s="310"/>
      <c r="B4" s="314" t="str">
        <f>[2]投資及び出資金の明細!B4</f>
        <v>株式会社みずほフィナンシャルグループ</v>
      </c>
      <c r="C4" s="314">
        <f>ROUND([2]投資及び出資金の明細!C4/1,0)</f>
        <v>52</v>
      </c>
      <c r="D4" s="314">
        <f>ROUND([2]投資及び出資金の明細!D4/1,0)</f>
        <v>1567</v>
      </c>
      <c r="E4" s="314">
        <f>ROUND([2]投資及び出資金の明細!E4/1000,0)</f>
        <v>81</v>
      </c>
      <c r="F4" s="314">
        <f>ROUND([2]投資及び出資金の明細!F4/1,0)</f>
        <v>500</v>
      </c>
      <c r="G4" s="314">
        <f>ROUND([2]投資及び出資金の明細!G4/1000,0)</f>
        <v>26</v>
      </c>
      <c r="H4" s="314">
        <f>ROUND([2]投資及び出資金の明細!H4/1000,0)</f>
        <v>55</v>
      </c>
      <c r="I4" s="314">
        <f>[2]投資及び出資金の明細!I4</f>
        <v>26</v>
      </c>
      <c r="J4" s="315"/>
      <c r="K4" s="315"/>
      <c r="L4" s="315"/>
      <c r="M4" s="310"/>
    </row>
    <row r="5" spans="1:13" ht="39.950000000000003" customHeight="1" x14ac:dyDescent="0.15">
      <c r="A5" s="310"/>
      <c r="B5" s="316" t="s">
        <v>196</v>
      </c>
      <c r="C5" s="314">
        <f>ROUND([2]投資及び出資金の明細!C5/1,0)</f>
        <v>52</v>
      </c>
      <c r="D5" s="314">
        <f>ROUND([2]投資及び出資金の明細!D5/1,0)</f>
        <v>1567</v>
      </c>
      <c r="E5" s="314">
        <f>ROUND([2]投資及び出資金の明細!E5/1000,0)</f>
        <v>81</v>
      </c>
      <c r="F5" s="314">
        <f>ROUND([2]投資及び出資金の明細!F5/1,0)</f>
        <v>500</v>
      </c>
      <c r="G5" s="314">
        <f>ROUND([2]投資及び出資金の明細!G5/1000,0)</f>
        <v>26</v>
      </c>
      <c r="H5" s="314">
        <f>ROUND([2]投資及び出資金の明細!H5/1000,0)</f>
        <v>55</v>
      </c>
      <c r="I5" s="314">
        <f>ROUND([2]投資及び出資金の明細!I5/1000,0)</f>
        <v>0</v>
      </c>
      <c r="J5" s="315"/>
      <c r="K5" s="315"/>
      <c r="L5" s="315"/>
      <c r="M5" s="310"/>
    </row>
    <row r="6" spans="1:13" ht="11.1" customHeight="1" x14ac:dyDescent="0.15">
      <c r="C6" s="317"/>
      <c r="D6" s="318"/>
      <c r="E6" s="318"/>
      <c r="F6" s="318"/>
      <c r="G6" s="318"/>
      <c r="H6" s="318"/>
      <c r="I6" s="318"/>
      <c r="J6" s="318"/>
      <c r="K6" s="318"/>
      <c r="L6" s="318"/>
      <c r="M6" s="318"/>
    </row>
    <row r="7" spans="1:13" ht="20.100000000000001" customHeight="1" x14ac:dyDescent="0.15">
      <c r="B7" s="319" t="s">
        <v>216</v>
      </c>
      <c r="C7" s="318"/>
      <c r="D7" s="318"/>
      <c r="E7" s="318"/>
      <c r="F7" s="318"/>
      <c r="G7" s="318"/>
      <c r="H7" s="318"/>
      <c r="I7" s="318"/>
      <c r="J7" s="318"/>
      <c r="K7" s="320" t="s">
        <v>173</v>
      </c>
      <c r="L7" s="318"/>
    </row>
    <row r="8" spans="1:13" ht="50.1" customHeight="1" x14ac:dyDescent="0.15">
      <c r="A8" s="310"/>
      <c r="B8" s="321" t="s">
        <v>217</v>
      </c>
      <c r="C8" s="322" t="s">
        <v>218</v>
      </c>
      <c r="D8" s="322" t="s">
        <v>219</v>
      </c>
      <c r="E8" s="322" t="s">
        <v>220</v>
      </c>
      <c r="F8" s="322" t="s">
        <v>221</v>
      </c>
      <c r="G8" s="322" t="s">
        <v>222</v>
      </c>
      <c r="H8" s="322" t="s">
        <v>223</v>
      </c>
      <c r="I8" s="322" t="s">
        <v>224</v>
      </c>
      <c r="J8" s="322" t="s">
        <v>225</v>
      </c>
      <c r="K8" s="322" t="s">
        <v>215</v>
      </c>
      <c r="L8" s="315"/>
      <c r="M8" s="310"/>
    </row>
    <row r="9" spans="1:13" ht="39.950000000000003" customHeight="1" x14ac:dyDescent="0.15">
      <c r="A9" s="310"/>
      <c r="B9" s="314" t="str">
        <f>[2]投資及び出資金の明細!B9</f>
        <v>株式会社北栄ドリーム農場</v>
      </c>
      <c r="C9" s="314">
        <f>ROUND([2]投資及び出資金の明細!C9/1000,0)</f>
        <v>15000</v>
      </c>
      <c r="D9" s="314">
        <f>ROUND([2]投資及び出資金の明細!D9/1000,0)</f>
        <v>72516</v>
      </c>
      <c r="E9" s="314">
        <f>ROUND([2]投資及び出資金の明細!E9/1000,0)</f>
        <v>25145</v>
      </c>
      <c r="F9" s="314">
        <f>ROUND([2]投資及び出資金の明細!F9/1000,0)</f>
        <v>47371</v>
      </c>
      <c r="G9" s="314">
        <f>ROUND([2]投資及び出資金の明細!G9/1000,0)</f>
        <v>60000</v>
      </c>
      <c r="H9" s="314">
        <f>[2]投資及び出資金の明細!H9</f>
        <v>0.25</v>
      </c>
      <c r="I9" s="314">
        <f>ROUND([2]投資及び出資金の明細!I9/1000,0)</f>
        <v>11843</v>
      </c>
      <c r="J9" s="314">
        <f>ROUND([2]投資及び出資金の明細!J9/1000,0)</f>
        <v>0</v>
      </c>
      <c r="K9" s="314">
        <f>[2]投資及び出資金の明細!K9</f>
        <v>15000</v>
      </c>
      <c r="L9" s="315"/>
      <c r="M9" s="310"/>
    </row>
    <row r="10" spans="1:13" ht="39.950000000000003" customHeight="1" x14ac:dyDescent="0.15">
      <c r="A10" s="310"/>
      <c r="B10" s="314" t="str">
        <f>[2]投資及び出資金の明細!B10</f>
        <v>北栄町下水道事業</v>
      </c>
      <c r="C10" s="314">
        <f>ROUND([2]投資及び出資金の明細!C10/1000,0)</f>
        <v>696257</v>
      </c>
      <c r="D10" s="314">
        <f>ROUND([2]投資及び出資金の明細!D10/1000,0)</f>
        <v>17329174</v>
      </c>
      <c r="E10" s="314">
        <f>ROUND([2]投資及び出資金の明細!E10/1000,0)</f>
        <v>14031118</v>
      </c>
      <c r="F10" s="314">
        <f>ROUND([2]投資及び出資金の明細!F10/1000,0)</f>
        <v>3298056</v>
      </c>
      <c r="G10" s="314">
        <f>ROUND([2]投資及び出資金の明細!G10/1000,0)</f>
        <v>2778060</v>
      </c>
      <c r="H10" s="314">
        <f>[2]投資及び出資金の明細!H10</f>
        <v>0.25062702092618871</v>
      </c>
      <c r="I10" s="314">
        <f>ROUND([2]投資及び出資金の明細!I10/1000,0)</f>
        <v>826582</v>
      </c>
      <c r="J10" s="314">
        <f>ROUND([2]投資及び出資金の明細!J10/1000,0)</f>
        <v>0</v>
      </c>
      <c r="K10" s="314">
        <f>[2]投資及び出資金の明細!K10</f>
        <v>696257</v>
      </c>
      <c r="L10" s="315"/>
      <c r="M10" s="310"/>
    </row>
    <row r="11" spans="1:13" ht="39.950000000000003" customHeight="1" x14ac:dyDescent="0.15">
      <c r="A11" s="310"/>
      <c r="B11" s="314" t="str">
        <f>[2]投資及び出資金の明細!B11</f>
        <v>中部ふるさと市町村圏振興事業</v>
      </c>
      <c r="C11" s="314">
        <f>ROUND([2]投資及び出資金の明細!C11/1000,0)</f>
        <v>57349</v>
      </c>
      <c r="D11" s="314">
        <f>ROUND([2]投資及び出資金の明細!D11/1000,0)</f>
        <v>478504</v>
      </c>
      <c r="E11" s="314">
        <f>ROUND([2]投資及び出資金の明細!E11/1000,0)</f>
        <v>0</v>
      </c>
      <c r="F11" s="314">
        <f>ROUND([2]投資及び出資金の明細!F11/1000,0)</f>
        <v>478504</v>
      </c>
      <c r="G11" s="314">
        <f>ROUND([2]投資及び出資金の明細!G11/1000,0)</f>
        <v>474038</v>
      </c>
      <c r="H11" s="314">
        <f>[2]投資及び出資金の明細!H11</f>
        <v>0.12097968836489592</v>
      </c>
      <c r="I11" s="314">
        <f>ROUND([2]投資及び出資金の明細!I11/1000,0)</f>
        <v>57889</v>
      </c>
      <c r="J11" s="314">
        <f>ROUND([2]投資及び出資金の明細!J11/1000,0)</f>
        <v>0</v>
      </c>
      <c r="K11" s="314">
        <f>[2]投資及び出資金の明細!K11</f>
        <v>57349</v>
      </c>
      <c r="L11" s="315"/>
      <c r="M11" s="310"/>
    </row>
    <row r="12" spans="1:13" ht="39.950000000000003" customHeight="1" x14ac:dyDescent="0.15">
      <c r="A12" s="310"/>
      <c r="B12" s="314" t="str">
        <f>[2]投資及び出資金の明細!B12</f>
        <v>北栄町水道事業</v>
      </c>
      <c r="C12" s="314">
        <f>ROUND([2]投資及び出資金の明細!C12/1000,0)</f>
        <v>407300</v>
      </c>
      <c r="D12" s="314">
        <f>ROUND([2]投資及び出資金の明細!D12/1000,0)</f>
        <v>3176389</v>
      </c>
      <c r="E12" s="314">
        <f>ROUND([2]投資及び出資金の明細!E12/1000,0)</f>
        <v>1610416</v>
      </c>
      <c r="F12" s="314">
        <f>ROUND([2]投資及び出資金の明細!F12/1000,0)</f>
        <v>1565974</v>
      </c>
      <c r="G12" s="314">
        <f>ROUND([2]投資及び出資金の明細!G12/1000,0)</f>
        <v>868609</v>
      </c>
      <c r="H12" s="314">
        <f>[2]投資及び出資金の明細!H12</f>
        <v>0.46891074609065753</v>
      </c>
      <c r="I12" s="314">
        <f>ROUND([2]投資及び出資金の明細!I12/1000,0)</f>
        <v>734302</v>
      </c>
      <c r="J12" s="314">
        <f>ROUND([2]投資及び出資金の明細!J12/1000,0)</f>
        <v>0</v>
      </c>
      <c r="K12" s="314">
        <f>[2]投資及び出資金の明細!K12</f>
        <v>33000</v>
      </c>
      <c r="L12" s="315"/>
      <c r="M12" s="310"/>
    </row>
    <row r="13" spans="1:13" ht="39.950000000000003" customHeight="1" x14ac:dyDescent="0.15">
      <c r="A13" s="310"/>
      <c r="B13" s="314" t="str">
        <f>[2]投資及び出資金の明細!B13</f>
        <v>一般財団法人北栄スポーツクラブ</v>
      </c>
      <c r="C13" s="314">
        <f>ROUND([2]投資及び出資金の明細!C13/1000,0)</f>
        <v>5000</v>
      </c>
      <c r="D13" s="314">
        <f>ROUND([2]投資及び出資金の明細!D13/1000,0)</f>
        <v>19181</v>
      </c>
      <c r="E13" s="314">
        <f>ROUND([2]投資及び出資金の明細!E13/1000,0)</f>
        <v>12716</v>
      </c>
      <c r="F13" s="314">
        <f>ROUND([2]投資及び出資金の明細!F13/1000,0)</f>
        <v>6464</v>
      </c>
      <c r="G13" s="314">
        <f>ROUND([2]投資及び出資金の明細!G13/1000,0)</f>
        <v>5000</v>
      </c>
      <c r="H13" s="314">
        <f>[2]投資及び出資金の明細!H13</f>
        <v>1</v>
      </c>
      <c r="I13" s="314">
        <f>ROUND([2]投資及び出資金の明細!I13/1000,0)</f>
        <v>6464</v>
      </c>
      <c r="J13" s="314">
        <f>ROUND([2]投資及び出資金の明細!J13/1000,0)</f>
        <v>0</v>
      </c>
      <c r="K13" s="314">
        <f>[2]投資及び出資金の明細!K13</f>
        <v>5000</v>
      </c>
      <c r="L13" s="315"/>
      <c r="M13" s="310"/>
    </row>
    <row r="14" spans="1:13" ht="39.950000000000003" customHeight="1" x14ac:dyDescent="0.15">
      <c r="A14" s="310"/>
      <c r="B14" s="316" t="s">
        <v>196</v>
      </c>
      <c r="C14" s="314">
        <f>ROUND([2]投資及び出資金の明細!C14/1000,0)</f>
        <v>1180906</v>
      </c>
      <c r="D14" s="314">
        <f>ROUND([2]投資及び出資金の明細!D14/1000,0)</f>
        <v>21075765</v>
      </c>
      <c r="E14" s="314">
        <f>ROUND([2]投資及び出資金の明細!E14/1000,0)</f>
        <v>15679394</v>
      </c>
      <c r="F14" s="314">
        <f>ROUND([2]投資及び出資金の明細!F14/1000,0)</f>
        <v>5396370</v>
      </c>
      <c r="G14" s="314">
        <f>ROUND([2]投資及び出資金の明細!G14/1000,0)</f>
        <v>4185707</v>
      </c>
      <c r="H14" s="323" t="s">
        <v>226</v>
      </c>
      <c r="I14" s="314">
        <f>ROUND([2]投資及び出資金の明細!I14/1000,0)</f>
        <v>1637081</v>
      </c>
      <c r="J14" s="314">
        <f>ROUND([2]投資及び出資金の明細!J14/1000,0)</f>
        <v>0</v>
      </c>
      <c r="K14" s="314">
        <f>[2]投資及び出資金の明細!K14</f>
        <v>806606</v>
      </c>
      <c r="L14" s="315"/>
      <c r="M14" s="310"/>
    </row>
    <row r="15" spans="1:13" ht="12" customHeight="1" x14ac:dyDescent="0.15">
      <c r="A15" s="310"/>
      <c r="B15" s="324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0"/>
    </row>
    <row r="16" spans="1:13" ht="20.100000000000001" customHeight="1" x14ac:dyDescent="0.15">
      <c r="B16" s="319" t="s">
        <v>227</v>
      </c>
      <c r="C16" s="318"/>
      <c r="D16" s="318"/>
      <c r="E16" s="318"/>
      <c r="F16" s="318"/>
      <c r="G16" s="318"/>
      <c r="H16" s="318"/>
      <c r="I16" s="318"/>
      <c r="J16" s="318"/>
      <c r="K16" s="320"/>
      <c r="L16" s="320" t="s">
        <v>173</v>
      </c>
    </row>
    <row r="17" spans="1:13" ht="50.1" customHeight="1" x14ac:dyDescent="0.15">
      <c r="A17" s="310"/>
      <c r="B17" s="321" t="s">
        <v>217</v>
      </c>
      <c r="C17" s="322" t="s">
        <v>228</v>
      </c>
      <c r="D17" s="322" t="s">
        <v>219</v>
      </c>
      <c r="E17" s="322" t="s">
        <v>220</v>
      </c>
      <c r="F17" s="322" t="s">
        <v>221</v>
      </c>
      <c r="G17" s="322" t="s">
        <v>222</v>
      </c>
      <c r="H17" s="322" t="s">
        <v>223</v>
      </c>
      <c r="I17" s="322" t="s">
        <v>224</v>
      </c>
      <c r="J17" s="322" t="s">
        <v>229</v>
      </c>
      <c r="K17" s="322" t="s">
        <v>230</v>
      </c>
      <c r="L17" s="322" t="s">
        <v>215</v>
      </c>
      <c r="M17" s="310"/>
    </row>
    <row r="18" spans="1:13" ht="39.950000000000003" customHeight="1" x14ac:dyDescent="0.15">
      <c r="A18" s="310"/>
      <c r="B18" s="325" t="str">
        <f>[2]投資及び出資金の明細!B18</f>
        <v>株式会社マリーナ大栄</v>
      </c>
      <c r="C18" s="314">
        <f>ROUND([2]投資及び出資金の明細!C18/1000,0)</f>
        <v>10000</v>
      </c>
      <c r="D18" s="314">
        <f>ROUND([2]投資及び出資金の明細!D18/1000,0)</f>
        <v>125186</v>
      </c>
      <c r="E18" s="314">
        <f>ROUND([2]投資及び出資金の明細!E18/1000,0)</f>
        <v>32225</v>
      </c>
      <c r="F18" s="314">
        <f>ROUND([2]投資及び出資金の明細!F18/1000,0)</f>
        <v>92961</v>
      </c>
      <c r="G18" s="314">
        <f>ROUND([2]投資及び出資金の明細!G18/1000,0)</f>
        <v>83500</v>
      </c>
      <c r="H18" s="326">
        <f>[2]投資及び出資金の明細!H18</f>
        <v>0.11976047904191617</v>
      </c>
      <c r="I18" s="314">
        <f>ROUND([2]投資及び出資金の明細!I18/1000,0)</f>
        <v>11133</v>
      </c>
      <c r="J18" s="314">
        <f>ROUND([2]投資及び出資金の明細!J18/1000,0)</f>
        <v>0</v>
      </c>
      <c r="K18" s="314">
        <f>ROUND([2]投資及び出資金の明細!K18/1000,0)</f>
        <v>10000</v>
      </c>
      <c r="L18" s="314">
        <f>[2]投資及び出資金の明細!L18</f>
        <v>10000</v>
      </c>
      <c r="M18" s="310"/>
    </row>
    <row r="19" spans="1:13" ht="39.950000000000003" customHeight="1" x14ac:dyDescent="0.15">
      <c r="A19" s="310"/>
      <c r="B19" s="325" t="str">
        <f>[2]投資及び出資金の明細!B19</f>
        <v>鳥取中央有線放送株式会社
（旧株式会社ケーブルビジョン東ほうき）</v>
      </c>
      <c r="C19" s="314">
        <f>ROUND([2]投資及び出資金の明細!C19/1000,0)</f>
        <v>8000</v>
      </c>
      <c r="D19" s="314">
        <f>ROUND([2]投資及び出資金の明細!D19/1000,0)</f>
        <v>573062</v>
      </c>
      <c r="E19" s="314">
        <f>ROUND([2]投資及び出資金の明細!E19/1000,0)</f>
        <v>51851</v>
      </c>
      <c r="F19" s="314">
        <f>ROUND([2]投資及び出資金の明細!F19/1000,0)</f>
        <v>521210</v>
      </c>
      <c r="G19" s="314">
        <f>ROUND([2]投資及び出資金の明細!G19/1000,0)</f>
        <v>67400</v>
      </c>
      <c r="H19" s="326">
        <f>[2]投資及び出資金の明細!H19</f>
        <v>0.11869436201780416</v>
      </c>
      <c r="I19" s="314">
        <f>ROUND([2]投資及び出資金の明細!I19/1000,0)</f>
        <v>61865</v>
      </c>
      <c r="J19" s="314">
        <f>ROUND([2]投資及び出資金の明細!J19/1000,0)</f>
        <v>0</v>
      </c>
      <c r="K19" s="314">
        <f>ROUND([2]投資及び出資金の明細!K19/1000,0)</f>
        <v>8000</v>
      </c>
      <c r="L19" s="314">
        <f>[2]投資及び出資金の明細!L19</f>
        <v>8000</v>
      </c>
      <c r="M19" s="310"/>
    </row>
    <row r="20" spans="1:13" ht="39.950000000000003" customHeight="1" x14ac:dyDescent="0.15">
      <c r="A20" s="310"/>
      <c r="B20" s="325" t="str">
        <f>[2]投資及び出資金の明細!B20</f>
        <v>鳥取中央有線放送株式会社
（東伯地区有線放送株式会社）</v>
      </c>
      <c r="C20" s="314">
        <f>ROUND([2]投資及び出資金の明細!C20/1000,0)</f>
        <v>4250</v>
      </c>
      <c r="D20" s="314">
        <f>ROUND([2]投資及び出資金の明細!D20/1000,0)</f>
        <v>573062</v>
      </c>
      <c r="E20" s="314">
        <f>ROUND([2]投資及び出資金の明細!E20/1000,0)</f>
        <v>51851</v>
      </c>
      <c r="F20" s="314">
        <f>ROUND([2]投資及び出資金の明細!F20/1000,0)</f>
        <v>521210</v>
      </c>
      <c r="G20" s="314">
        <f>ROUND([2]投資及び出資金の明細!G20/1000,0)</f>
        <v>67400</v>
      </c>
      <c r="H20" s="326">
        <f>[2]投資及び出資金の明細!H20</f>
        <v>6.3056379821958455E-2</v>
      </c>
      <c r="I20" s="314">
        <f>ROUND([2]投資及び出資金の明細!I20/1000,0)</f>
        <v>32866</v>
      </c>
      <c r="J20" s="314">
        <f>ROUND([2]投資及び出資金の明細!J20/1000,0)</f>
        <v>0</v>
      </c>
      <c r="K20" s="314">
        <f>ROUND([2]投資及び出資金の明細!K20/1000,0)</f>
        <v>4250</v>
      </c>
      <c r="L20" s="314">
        <f>[2]投資及び出資金の明細!L20</f>
        <v>4250</v>
      </c>
      <c r="M20" s="310"/>
    </row>
    <row r="21" spans="1:13" ht="39.950000000000003" customHeight="1" x14ac:dyDescent="0.15">
      <c r="A21" s="310"/>
      <c r="B21" s="325" t="str">
        <f>[2]投資及び出資金の明細!B21</f>
        <v>智頭鉄道株式会社</v>
      </c>
      <c r="C21" s="314">
        <f>ROUND([2]投資及び出資金の明細!C21/1000,0)</f>
        <v>150</v>
      </c>
      <c r="D21" s="314">
        <f>ROUND([2]投資及び出資金の明細!D21/1000,0)</f>
        <v>5571603</v>
      </c>
      <c r="E21" s="314">
        <f>ROUND([2]投資及び出資金の明細!E21/1000,0)</f>
        <v>210270</v>
      </c>
      <c r="F21" s="314">
        <f>ROUND([2]投資及び出資金の明細!F21/1000,0)</f>
        <v>5361333</v>
      </c>
      <c r="G21" s="314">
        <f>ROUND([2]投資及び出資金の明細!G21/1000,0)</f>
        <v>450000</v>
      </c>
      <c r="H21" s="326">
        <f>[2]投資及び出資金の明細!H21</f>
        <v>3.3333333333333332E-4</v>
      </c>
      <c r="I21" s="314">
        <f>ROUND([2]投資及び出資金の明細!I21/1000,0)</f>
        <v>1787</v>
      </c>
      <c r="J21" s="314">
        <f>ROUND([2]投資及び出資金の明細!J21/1000,0)</f>
        <v>0</v>
      </c>
      <c r="K21" s="314">
        <f>ROUND([2]投資及び出資金の明細!K21/1000,0)</f>
        <v>150</v>
      </c>
      <c r="L21" s="314">
        <f>[2]投資及び出資金の明細!L21</f>
        <v>150</v>
      </c>
      <c r="M21" s="310"/>
    </row>
    <row r="22" spans="1:13" ht="39.950000000000003" customHeight="1" x14ac:dyDescent="0.15">
      <c r="A22" s="310"/>
      <c r="B22" s="325" t="str">
        <f>[2]投資及び出資金の明細!B22</f>
        <v>鳥取県農業信用基金協会</v>
      </c>
      <c r="C22" s="314">
        <f>ROUND([2]投資及び出資金の明細!C22/1000,0)</f>
        <v>9290</v>
      </c>
      <c r="D22" s="314">
        <f>ROUND([2]投資及び出資金の明細!D22/1000,0)</f>
        <v>66279284</v>
      </c>
      <c r="E22" s="314">
        <f>ROUND([2]投資及び出資金の明細!E22/1000,0)</f>
        <v>61406583</v>
      </c>
      <c r="F22" s="314">
        <f>ROUND([2]投資及び出資金の明細!F22/1000,0)</f>
        <v>4872701</v>
      </c>
      <c r="G22" s="314">
        <f>ROUND([2]投資及び出資金の明細!G22/1000,0)</f>
        <v>2956320</v>
      </c>
      <c r="H22" s="326">
        <f>[2]投資及び出資金の明細!H22</f>
        <v>3.1424203063267846E-3</v>
      </c>
      <c r="I22" s="314">
        <f>ROUND([2]投資及び出資金の明細!I22/1000,0)</f>
        <v>15312</v>
      </c>
      <c r="J22" s="314">
        <f>ROUND([2]投資及び出資金の明細!J22/1000,0)</f>
        <v>0</v>
      </c>
      <c r="K22" s="314">
        <f>ROUND([2]投資及び出資金の明細!K22/1000,0)</f>
        <v>9290</v>
      </c>
      <c r="L22" s="314">
        <f>[2]投資及び出資金の明細!L22</f>
        <v>9290</v>
      </c>
      <c r="M22" s="310"/>
    </row>
    <row r="23" spans="1:13" ht="39.950000000000003" customHeight="1" x14ac:dyDescent="0.15">
      <c r="A23" s="310"/>
      <c r="B23" s="325" t="str">
        <f>[2]投資及び出資金の明細!B23</f>
        <v>鳥取県中部森林組合</v>
      </c>
      <c r="C23" s="314">
        <f>ROUND([2]投資及び出資金の明細!C23/1000,0)</f>
        <v>4539</v>
      </c>
      <c r="D23" s="314">
        <f>ROUND([2]投資及び出資金の明細!D23/1000,0)</f>
        <v>678532</v>
      </c>
      <c r="E23" s="314">
        <f>ROUND([2]投資及び出資金の明細!E23/1000,0)</f>
        <v>138350</v>
      </c>
      <c r="F23" s="314">
        <f>ROUND([2]投資及び出資金の明細!F23/1000,0)</f>
        <v>540183</v>
      </c>
      <c r="G23" s="314">
        <f>ROUND([2]投資及び出資金の明細!G23/1000,0)</f>
        <v>155233</v>
      </c>
      <c r="H23" s="326">
        <f>[2]投資及び出資金の明細!H23</f>
        <v>2.9239916770274363E-2</v>
      </c>
      <c r="I23" s="314">
        <f>ROUND([2]投資及び出資金の明細!I23/1000,0)</f>
        <v>15795</v>
      </c>
      <c r="J23" s="314">
        <f>ROUND([2]投資及び出資金の明細!J23/1000,0)</f>
        <v>0</v>
      </c>
      <c r="K23" s="314">
        <f>ROUND([2]投資及び出資金の明細!K23/1000,0)</f>
        <v>4539</v>
      </c>
      <c r="L23" s="314">
        <f>[2]投資及び出資金の明細!L23</f>
        <v>4539</v>
      </c>
      <c r="M23" s="310"/>
    </row>
    <row r="24" spans="1:13" ht="39.950000000000003" customHeight="1" x14ac:dyDescent="0.15">
      <c r="A24" s="310"/>
      <c r="B24" s="325" t="str">
        <f>[2]投資及び出資金の明細!B24</f>
        <v>鳥取県漁業信用基金協会</v>
      </c>
      <c r="C24" s="314">
        <f>ROUND([2]投資及び出資金の明細!C24/1000,0)</f>
        <v>550</v>
      </c>
      <c r="D24" s="314">
        <f>ROUND([2]投資及び出資金の明細!D24/1000,0)</f>
        <v>297995927</v>
      </c>
      <c r="E24" s="314">
        <f>ROUND([2]投資及び出資金の明細!E24/1000,0)</f>
        <v>229848077</v>
      </c>
      <c r="F24" s="314">
        <f>ROUND([2]投資及び出資金の明細!F24/1000,0)</f>
        <v>68147850</v>
      </c>
      <c r="G24" s="314">
        <f>ROUND([2]投資及び出資金の明細!G24/1000,0)</f>
        <v>46091250</v>
      </c>
      <c r="H24" s="326">
        <f>[2]投資及び出資金の明細!H24</f>
        <v>1.1932850595286524E-5</v>
      </c>
      <c r="I24" s="314">
        <f>ROUND([2]投資及び出資金の明細!I24/1000,0)</f>
        <v>813</v>
      </c>
      <c r="J24" s="314">
        <f>ROUND([2]投資及び出資金の明細!J24/1000,0)</f>
        <v>0</v>
      </c>
      <c r="K24" s="314">
        <f>ROUND([2]投資及び出資金の明細!K24/1000,0)</f>
        <v>550</v>
      </c>
      <c r="L24" s="314">
        <f>[2]投資及び出資金の明細!L24</f>
        <v>550</v>
      </c>
      <c r="M24" s="310"/>
    </row>
    <row r="25" spans="1:13" ht="39.950000000000003" customHeight="1" x14ac:dyDescent="0.15">
      <c r="A25" s="310"/>
      <c r="B25" s="325" t="str">
        <f>[2]投資及び出資金の明細!B25</f>
        <v>社団法人鳥取県畜産推進機構基金</v>
      </c>
      <c r="C25" s="314">
        <f>ROUND([2]投資及び出資金の明細!C25/1000,0)</f>
        <v>380</v>
      </c>
      <c r="D25" s="314">
        <f>ROUND([2]投資及び出資金の明細!D25/1000,0)</f>
        <v>1035216</v>
      </c>
      <c r="E25" s="314">
        <f>ROUND([2]投資及び出資金の明細!E25/1000,0)</f>
        <v>603452</v>
      </c>
      <c r="F25" s="314">
        <f>ROUND([2]投資及び出資金の明細!F25/1000,0)</f>
        <v>431764</v>
      </c>
      <c r="G25" s="314">
        <f>ROUND([2]投資及び出資金の明細!G25/1000,0)</f>
        <v>21756</v>
      </c>
      <c r="H25" s="326">
        <f>[2]投資及び出資金の明細!H25</f>
        <v>1.746644603787461E-2</v>
      </c>
      <c r="I25" s="314">
        <f>ROUND([2]投資及び出資金の明細!I25/1000,0)</f>
        <v>7541</v>
      </c>
      <c r="J25" s="314">
        <f>ROUND([2]投資及び出資金の明細!J25/1000,0)</f>
        <v>0</v>
      </c>
      <c r="K25" s="314">
        <f>ROUND([2]投資及び出資金の明細!K25/1000,0)</f>
        <v>380</v>
      </c>
      <c r="L25" s="314">
        <f>[2]投資及び出資金の明細!L25</f>
        <v>380</v>
      </c>
      <c r="M25" s="310"/>
    </row>
    <row r="26" spans="1:13" ht="39.950000000000003" customHeight="1" x14ac:dyDescent="0.15">
      <c r="A26" s="310"/>
      <c r="B26" s="325" t="str">
        <f>[2]投資及び出資金の明細!B26</f>
        <v>鳥取県信用保証協会</v>
      </c>
      <c r="C26" s="314">
        <f>ROUND([2]投資及び出資金の明細!C26/1000,0)</f>
        <v>9855</v>
      </c>
      <c r="D26" s="314">
        <f>ROUND([2]投資及び出資金の明細!D26/1000,0)</f>
        <v>270802000</v>
      </c>
      <c r="E26" s="314">
        <f>ROUND([2]投資及び出資金の明細!E26/1000,0)</f>
        <v>254806000</v>
      </c>
      <c r="F26" s="314">
        <f>ROUND([2]投資及び出資金の明細!F26/1000,0)</f>
        <v>15996000</v>
      </c>
      <c r="G26" s="314">
        <f>ROUND([2]投資及び出資金の明細!G26/1000,0)</f>
        <v>4536645</v>
      </c>
      <c r="H26" s="326">
        <f>[2]投資及び出資金の明細!H26</f>
        <v>2.1723101543100684E-3</v>
      </c>
      <c r="I26" s="314">
        <f>ROUND([2]投資及び出資金の明細!I26/1000,0)</f>
        <v>34748</v>
      </c>
      <c r="J26" s="314">
        <f>ROUND([2]投資及び出資金の明細!J26/1000,0)</f>
        <v>0</v>
      </c>
      <c r="K26" s="314">
        <f>ROUND([2]投資及び出資金の明細!K26/1000,0)</f>
        <v>9855</v>
      </c>
      <c r="L26" s="314">
        <f>[2]投資及び出資金の明細!L26</f>
        <v>9855</v>
      </c>
      <c r="M26" s="310"/>
    </row>
    <row r="27" spans="1:13" ht="39.950000000000003" customHeight="1" x14ac:dyDescent="0.15">
      <c r="A27" s="310"/>
      <c r="B27" s="325" t="str">
        <f>[2]投資及び出資金の明細!B27</f>
        <v>公共財団法人鳥取県魚の豊かな川づくり基金</v>
      </c>
      <c r="C27" s="314">
        <f>ROUND([2]投資及び出資金の明細!C27/1000,0)</f>
        <v>4522</v>
      </c>
      <c r="D27" s="314">
        <f>ROUND([2]投資及び出資金の明細!D27/1000,0)</f>
        <v>586017</v>
      </c>
      <c r="E27" s="314">
        <f>ROUND([2]投資及び出資金の明細!E27/1000,0)</f>
        <v>3313</v>
      </c>
      <c r="F27" s="314">
        <f>ROUND([2]投資及び出資金の明細!F27/1000,0)</f>
        <v>582703</v>
      </c>
      <c r="G27" s="314">
        <f>ROUND([2]投資及び出資金の明細!G27/1000,0)</f>
        <v>581033</v>
      </c>
      <c r="H27" s="326">
        <f>[2]投資及び出資金の明細!H27</f>
        <v>7.7826852333471395E-3</v>
      </c>
      <c r="I27" s="314">
        <f>ROUND([2]投資及び出資金の明細!I27/1000,0)</f>
        <v>4535</v>
      </c>
      <c r="J27" s="314">
        <f>ROUND([2]投資及び出資金の明細!J27/1000,0)</f>
        <v>0</v>
      </c>
      <c r="K27" s="314">
        <f>ROUND([2]投資及び出資金の明細!K27/1000,0)</f>
        <v>4522</v>
      </c>
      <c r="L27" s="314">
        <f>[2]投資及び出資金の明細!L27</f>
        <v>4522</v>
      </c>
      <c r="M27" s="310"/>
    </row>
    <row r="28" spans="1:13" ht="39.950000000000003" customHeight="1" x14ac:dyDescent="0.15">
      <c r="A28" s="310"/>
      <c r="B28" s="325" t="str">
        <f>[2]投資及び出資金の明細!B28</f>
        <v>公共財団法人鳥取県林業担い手育成財団</v>
      </c>
      <c r="C28" s="314">
        <f>ROUND([2]投資及び出資金の明細!C28/1000,0)</f>
        <v>4454</v>
      </c>
      <c r="D28" s="314">
        <f>ROUND([2]投資及び出資金の明細!D28/1000,0)</f>
        <v>727792</v>
      </c>
      <c r="E28" s="314">
        <f>ROUND([2]投資及び出資金の明細!E28/1000,0)</f>
        <v>25665</v>
      </c>
      <c r="F28" s="314">
        <f>ROUND([2]投資及び出資金の明細!F28/1000,0)</f>
        <v>702127</v>
      </c>
      <c r="G28" s="314">
        <f>ROUND([2]投資及び出資金の明細!G28/1000,0)</f>
        <v>701143</v>
      </c>
      <c r="H28" s="326">
        <f>[2]投資及び出資金の明細!H28</f>
        <v>6.3524844432590781E-3</v>
      </c>
      <c r="I28" s="314">
        <f>ROUND([2]投資及び出資金の明細!I28/1000,0)</f>
        <v>4460</v>
      </c>
      <c r="J28" s="314">
        <f>ROUND([2]投資及び出資金の明細!J28/1000,0)</f>
        <v>0</v>
      </c>
      <c r="K28" s="314">
        <f>ROUND([2]投資及び出資金の明細!K28/1000,0)</f>
        <v>4454</v>
      </c>
      <c r="L28" s="314">
        <f>[2]投資及び出資金の明細!L28</f>
        <v>4454</v>
      </c>
      <c r="M28" s="310"/>
    </row>
    <row r="29" spans="1:13" ht="39.950000000000003" customHeight="1" x14ac:dyDescent="0.15">
      <c r="A29" s="310"/>
      <c r="B29" s="325" t="str">
        <f>[2]投資及び出資金の明細!B29</f>
        <v>公共財団法人鳥取県国際交流財団</v>
      </c>
      <c r="C29" s="314">
        <f>ROUND([2]投資及び出資金の明細!C29/1000,0)</f>
        <v>2799</v>
      </c>
      <c r="D29" s="314">
        <f>ROUND([2]投資及び出資金の明細!D29/1000,0)</f>
        <v>1224643</v>
      </c>
      <c r="E29" s="314">
        <f>ROUND([2]投資及び出資金の明細!E29/1000,0)</f>
        <v>25568</v>
      </c>
      <c r="F29" s="314">
        <f>ROUND([2]投資及び出資金の明細!F29/1000,0)</f>
        <v>1199075</v>
      </c>
      <c r="G29" s="314">
        <f>ROUND([2]投資及び出資金の明細!G29/1000,0)</f>
        <v>630869</v>
      </c>
      <c r="H29" s="326">
        <f>[2]投資及び出資金の明細!H29</f>
        <v>4.4367374663605071E-3</v>
      </c>
      <c r="I29" s="314">
        <f>ROUND([2]投資及び出資金の明細!I29/1000,0)</f>
        <v>5320</v>
      </c>
      <c r="J29" s="314">
        <f>ROUND([2]投資及び出資金の明細!J29/1000,0)</f>
        <v>0</v>
      </c>
      <c r="K29" s="314">
        <f>ROUND([2]投資及び出資金の明細!K29/1000,0)</f>
        <v>2799</v>
      </c>
      <c r="L29" s="314">
        <f>[2]投資及び出資金の明細!L29</f>
        <v>2799</v>
      </c>
      <c r="M29" s="310"/>
    </row>
    <row r="30" spans="1:13" ht="39.950000000000003" customHeight="1" x14ac:dyDescent="0.15">
      <c r="A30" s="310"/>
      <c r="B30" s="325" t="str">
        <f>[2]投資及び出資金の明細!B30</f>
        <v>公共財団法人鳥取県暴力追放センター</v>
      </c>
      <c r="C30" s="314">
        <f>ROUND([2]投資及び出資金の明細!C30/1000,0)</f>
        <v>2277</v>
      </c>
      <c r="D30" s="314">
        <f>ROUND([2]投資及び出資金の明細!D30/1000,0)</f>
        <v>469745</v>
      </c>
      <c r="E30" s="314">
        <f>ROUND([2]投資及び出資金の明細!E30/1000,0)</f>
        <v>654</v>
      </c>
      <c r="F30" s="314">
        <f>ROUND([2]投資及び出資金の明細!F30/1000,0)</f>
        <v>469091</v>
      </c>
      <c r="G30" s="314">
        <f>ROUND([2]投資及び出資金の明細!G30/1000,0)</f>
        <v>448984</v>
      </c>
      <c r="H30" s="326">
        <f>[2]投資及び出資金の明細!H30</f>
        <v>5.0714502075797805E-3</v>
      </c>
      <c r="I30" s="314">
        <f>ROUND([2]投資及び出資金の明細!I30/1000,0)</f>
        <v>2379</v>
      </c>
      <c r="J30" s="314">
        <f>ROUND([2]投資及び出資金の明細!J30/1000,0)</f>
        <v>0</v>
      </c>
      <c r="K30" s="314">
        <f>ROUND([2]投資及び出資金の明細!K30/1000,0)</f>
        <v>2277</v>
      </c>
      <c r="L30" s="314">
        <f>[2]投資及び出資金の明細!L30</f>
        <v>2277</v>
      </c>
      <c r="M30" s="310"/>
    </row>
    <row r="31" spans="1:13" ht="39.950000000000003" customHeight="1" x14ac:dyDescent="0.15">
      <c r="A31" s="310"/>
      <c r="B31" s="325" t="str">
        <f>[2]投資及び出資金の明細!B31</f>
        <v>公共財団法人ふるさと鳥取県定住機構</v>
      </c>
      <c r="C31" s="314">
        <f>ROUND([2]投資及び出資金の明細!C31/1000,0)</f>
        <v>790</v>
      </c>
      <c r="D31" s="314">
        <f>ROUND([2]投資及び出資金の明細!D31/1000,0)</f>
        <v>964603</v>
      </c>
      <c r="E31" s="314">
        <f>ROUND([2]投資及び出資金の明細!E31/1000,0)</f>
        <v>52637</v>
      </c>
      <c r="F31" s="314">
        <f>ROUND([2]投資及び出資金の明細!F31/1000,0)</f>
        <v>911965</v>
      </c>
      <c r="G31" s="314">
        <f>ROUND([2]投資及び出資金の明細!G31/1000,0)</f>
        <v>911914</v>
      </c>
      <c r="H31" s="326">
        <f>[2]投資及び出資金の明細!H31</f>
        <v>8.6630952511851801E-4</v>
      </c>
      <c r="I31" s="314">
        <f>ROUND([2]投資及び出資金の明細!I31/1000,0)</f>
        <v>790</v>
      </c>
      <c r="J31" s="314">
        <f>ROUND([2]投資及び出資金の明細!J31/1000,0)</f>
        <v>0</v>
      </c>
      <c r="K31" s="314">
        <f>ROUND([2]投資及び出資金の明細!K31/1000,0)</f>
        <v>790</v>
      </c>
      <c r="L31" s="314">
        <f>[2]投資及び出資金の明細!L31</f>
        <v>790</v>
      </c>
      <c r="M31" s="310"/>
    </row>
    <row r="32" spans="1:13" ht="39.950000000000003" customHeight="1" x14ac:dyDescent="0.15">
      <c r="A32" s="310"/>
      <c r="B32" s="325" t="str">
        <f>[2]投資及び出資金の明細!B32</f>
        <v>公共財団法人鳥取県臓器・アイバンク</v>
      </c>
      <c r="C32" s="314">
        <f>ROUND([2]投資及び出資金の明細!C32/1000,0)</f>
        <v>647</v>
      </c>
      <c r="D32" s="314">
        <f>ROUND([2]投資及び出資金の明細!D32/1000,0)</f>
        <v>100934</v>
      </c>
      <c r="E32" s="314">
        <f>ROUND([2]投資及び出資金の明細!E32/1000,0)</f>
        <v>3010</v>
      </c>
      <c r="F32" s="314">
        <f>ROUND([2]投資及び出資金の明細!F32/1000,0)</f>
        <v>97924</v>
      </c>
      <c r="G32" s="314">
        <f>ROUND([2]投資及び出資金の明細!G32/1000,0)</f>
        <v>76640</v>
      </c>
      <c r="H32" s="326">
        <f>[2]投資及び出資金の明細!H32</f>
        <v>8.4420668058455117E-3</v>
      </c>
      <c r="I32" s="314">
        <f>ROUND([2]投資及び出資金の明細!I32/1000,0)</f>
        <v>827</v>
      </c>
      <c r="J32" s="314">
        <f>ROUND([2]投資及び出資金の明細!J32/1000,0)</f>
        <v>0</v>
      </c>
      <c r="K32" s="314">
        <f>ROUND([2]投資及び出資金の明細!K32/1000,0)</f>
        <v>647</v>
      </c>
      <c r="L32" s="314">
        <f>[2]投資及び出資金の明細!L32</f>
        <v>647</v>
      </c>
      <c r="M32" s="310"/>
    </row>
    <row r="33" spans="1:13" ht="39.950000000000003" customHeight="1" x14ac:dyDescent="0.15">
      <c r="A33" s="310"/>
      <c r="B33" s="325" t="str">
        <f>[2]投資及び出資金の明細!B33</f>
        <v>社会福祉法人鳥取県社会福祉協議会</v>
      </c>
      <c r="C33" s="314">
        <f>ROUND([2]投資及び出資金の明細!C33/1000,0)</f>
        <v>580</v>
      </c>
      <c r="D33" s="314">
        <f>ROUND([2]投資及び出資金の明細!D33/1000,0)</f>
        <v>2890514</v>
      </c>
      <c r="E33" s="314">
        <f>ROUND([2]投資及び出資金の明細!E33/1000,0)</f>
        <v>274386</v>
      </c>
      <c r="F33" s="314">
        <f>ROUND([2]投資及び出資金の明細!F33/1000,0)</f>
        <v>2616128</v>
      </c>
      <c r="G33" s="314">
        <f>ROUND([2]投資及び出資金の明細!G33/1000,0)</f>
        <v>3000</v>
      </c>
      <c r="H33" s="326">
        <f>[2]投資及び出資金の明細!H33</f>
        <v>0.19333333333333333</v>
      </c>
      <c r="I33" s="314">
        <f>ROUND([2]投資及び出資金の明細!I33/1000,0)</f>
        <v>505785</v>
      </c>
      <c r="J33" s="314">
        <f>ROUND([2]投資及び出資金の明細!J33/1000,0)</f>
        <v>0</v>
      </c>
      <c r="K33" s="314">
        <f>ROUND([2]投資及び出資金の明細!K33/1000,0)</f>
        <v>580</v>
      </c>
      <c r="L33" s="314">
        <f>[2]投資及び出資金の明細!L33</f>
        <v>580</v>
      </c>
      <c r="M33" s="310"/>
    </row>
    <row r="34" spans="1:13" ht="39.950000000000003" customHeight="1" x14ac:dyDescent="0.15">
      <c r="A34" s="310"/>
      <c r="B34" s="325" t="str">
        <f>[2]投資及び出資金の明細!B34</f>
        <v>公益財団法人鳥取県栽培漁業協会</v>
      </c>
      <c r="C34" s="314">
        <f>ROUND([2]投資及び出資金の明細!C34/1000,0)</f>
        <v>400</v>
      </c>
      <c r="D34" s="314">
        <f>ROUND([2]投資及び出資金の明細!D34/1000,0)</f>
        <v>292823</v>
      </c>
      <c r="E34" s="314">
        <f>ROUND([2]投資及び出資金の明細!E34/1000,0)</f>
        <v>1911</v>
      </c>
      <c r="F34" s="314">
        <f>ROUND([2]投資及び出資金の明細!F34/1000,0)</f>
        <v>290913</v>
      </c>
      <c r="G34" s="314">
        <f>ROUND([2]投資及び出資金の明細!G34/1000,0)</f>
        <v>253856</v>
      </c>
      <c r="H34" s="326">
        <f>[2]投資及び出資金の明細!H34</f>
        <v>1.5756964578343628E-3</v>
      </c>
      <c r="I34" s="314">
        <f>ROUND([2]投資及び出資金の明細!I34/1000,0)</f>
        <v>458</v>
      </c>
      <c r="J34" s="314">
        <f>ROUND([2]投資及び出資金の明細!J34/1000,0)</f>
        <v>0</v>
      </c>
      <c r="K34" s="314">
        <f>ROUND([2]投資及び出資金の明細!K34/1000,0)</f>
        <v>400</v>
      </c>
      <c r="L34" s="314">
        <f>[2]投資及び出資金の明細!L34</f>
        <v>400</v>
      </c>
      <c r="M34" s="310"/>
    </row>
    <row r="35" spans="1:13" ht="39.950000000000003" customHeight="1" x14ac:dyDescent="0.15">
      <c r="A35" s="310"/>
      <c r="B35" s="325" t="str">
        <f>[2]投資及び出資金の明細!B35</f>
        <v>公益財団法人鳥取県環境管理事業センター</v>
      </c>
      <c r="C35" s="314">
        <f>ROUND([2]投資及び出資金の明細!C35/1000,0)</f>
        <v>92</v>
      </c>
      <c r="D35" s="314">
        <f>ROUND([2]投資及び出資金の明細!D35/1000,0)</f>
        <v>232732</v>
      </c>
      <c r="E35" s="314">
        <f>ROUND([2]投資及び出資金の明細!E35/1000,0)</f>
        <v>201930</v>
      </c>
      <c r="F35" s="314">
        <f>ROUND([2]投資及び出資金の明細!F35/1000,0)</f>
        <v>30802</v>
      </c>
      <c r="G35" s="314">
        <f>ROUND([2]投資及び出資金の明細!G35/1000,0)</f>
        <v>20000</v>
      </c>
      <c r="H35" s="326">
        <f>[2]投資及び出資金の明細!H35</f>
        <v>4.5999999999999999E-3</v>
      </c>
      <c r="I35" s="314">
        <f>ROUND([2]投資及び出資金の明細!I35/1000,0)</f>
        <v>142</v>
      </c>
      <c r="J35" s="314">
        <f>ROUND([2]投資及び出資金の明細!J35/1000,0)</f>
        <v>0</v>
      </c>
      <c r="K35" s="314">
        <f>ROUND([2]投資及び出資金の明細!K35/1000,0)</f>
        <v>92</v>
      </c>
      <c r="L35" s="314">
        <f>[2]投資及び出資金の明細!L35</f>
        <v>92</v>
      </c>
      <c r="M35" s="310"/>
    </row>
    <row r="36" spans="1:13" ht="39.950000000000003" customHeight="1" x14ac:dyDescent="0.15">
      <c r="A36" s="310"/>
      <c r="B36" s="325" t="str">
        <f>[2]投資及び出資金の明細!B36</f>
        <v>一般財団法人とっとり県民活動活性化センター</v>
      </c>
      <c r="C36" s="314">
        <f>ROUND([2]投資及び出資金の明細!C36/1000,0)</f>
        <v>39</v>
      </c>
      <c r="D36" s="314">
        <f>ROUND([2]投資及び出資金の明細!D36/1000,0)</f>
        <v>13747</v>
      </c>
      <c r="E36" s="314">
        <f>ROUND([2]投資及び出資金の明細!E36/1000,0)</f>
        <v>2604</v>
      </c>
      <c r="F36" s="314">
        <f>ROUND([2]投資及び出資金の明細!F36/1000,0)</f>
        <v>11143</v>
      </c>
      <c r="G36" s="314">
        <f>ROUND([2]投資及び出資金の明細!G36/1000,0)</f>
        <v>4500</v>
      </c>
      <c r="H36" s="326">
        <f>[2]投資及び出資金の明細!H36</f>
        <v>8.6666666666666663E-3</v>
      </c>
      <c r="I36" s="314">
        <f>ROUND([2]投資及び出資金の明細!I36/1000,0)</f>
        <v>97</v>
      </c>
      <c r="J36" s="314">
        <f>ROUND([2]投資及び出資金の明細!J36/1000,0)</f>
        <v>0</v>
      </c>
      <c r="K36" s="314">
        <f>ROUND([2]投資及び出資金の明細!K36/1000,0)</f>
        <v>39</v>
      </c>
      <c r="L36" s="314">
        <f>[2]投資及び出資金の明細!L36</f>
        <v>39</v>
      </c>
      <c r="M36" s="310"/>
    </row>
    <row r="37" spans="1:13" ht="39.950000000000003" customHeight="1" x14ac:dyDescent="0.15">
      <c r="A37" s="310"/>
      <c r="B37" s="325" t="str">
        <f>[2]投資及び出資金の明細!B37</f>
        <v>公益財団法人鳥取県建設技術センター</v>
      </c>
      <c r="C37" s="314">
        <f>ROUND([2]投資及び出資金の明細!C37/1000,0)</f>
        <v>16</v>
      </c>
      <c r="D37" s="314">
        <f>ROUND([2]投資及び出資金の明細!D37/1000,0)</f>
        <v>726411</v>
      </c>
      <c r="E37" s="314">
        <f>ROUND([2]投資及び出資金の明細!E37/1000,0)</f>
        <v>225404</v>
      </c>
      <c r="F37" s="314">
        <f>ROUND([2]投資及び出資金の明細!F37/1000,0)</f>
        <v>501007</v>
      </c>
      <c r="G37" s="314">
        <f>ROUND([2]投資及び出資金の明細!G37/1000,0)</f>
        <v>8900</v>
      </c>
      <c r="H37" s="326">
        <f>[2]投資及び出資金の明細!H37</f>
        <v>1.7977528089887641E-3</v>
      </c>
      <c r="I37" s="314">
        <f>ROUND([2]投資及び出資金の明細!I37/1000,0)</f>
        <v>901</v>
      </c>
      <c r="J37" s="314">
        <f>ROUND([2]投資及び出資金の明細!J37/1000,0)</f>
        <v>0</v>
      </c>
      <c r="K37" s="314">
        <f>ROUND([2]投資及び出資金の明細!K37/1000,0)</f>
        <v>16</v>
      </c>
      <c r="L37" s="314">
        <f>[2]投資及び出資金の明細!L37</f>
        <v>16</v>
      </c>
      <c r="M37" s="310"/>
    </row>
    <row r="38" spans="1:13" ht="39.950000000000003" customHeight="1" x14ac:dyDescent="0.15">
      <c r="A38" s="310"/>
      <c r="B38" s="316" t="s">
        <v>196</v>
      </c>
      <c r="C38" s="314">
        <f>ROUND([2]投資及び出資金の明細!C38/1000,0)</f>
        <v>63630</v>
      </c>
      <c r="D38" s="314">
        <f>ROUND([2]投資及び出資金の明細!D38/1000,0)</f>
        <v>651863831</v>
      </c>
      <c r="E38" s="314">
        <f>ROUND([2]投資及び出資金の明細!E38/1000,0)</f>
        <v>547965740</v>
      </c>
      <c r="F38" s="314">
        <f>ROUND([2]投資及び出資金の明細!F38/1000,0)</f>
        <v>103898091</v>
      </c>
      <c r="G38" s="314">
        <f>ROUND([2]投資及び出資金の明細!G38/1000,0)</f>
        <v>58070344</v>
      </c>
      <c r="H38" s="327" t="s">
        <v>226</v>
      </c>
      <c r="I38" s="314">
        <f>ROUND([2]投資及び出資金の明細!I38/1000,0)</f>
        <v>707553</v>
      </c>
      <c r="J38" s="314">
        <f>ROUND([2]投資及び出資金の明細!J38/1000,0)</f>
        <v>0</v>
      </c>
      <c r="K38" s="314">
        <f>ROUND([2]投資及び出資金の明細!K38/1000,0)</f>
        <v>63630</v>
      </c>
      <c r="L38" s="314">
        <f>[2]投資及び出資金の明細!L38</f>
        <v>63630</v>
      </c>
      <c r="M38" s="310"/>
    </row>
    <row r="39" spans="1:13" ht="6.75" customHeight="1" x14ac:dyDescent="0.15"/>
  </sheetData>
  <phoneticPr fontId="6"/>
  <pageMargins left="0.70866141732283472" right="0.70866141732283472" top="0.31496062992125984" bottom="0.31496062992125984" header="0.31496062992125984" footer="0.31496062992125984"/>
  <pageSetup paperSize="9" scale="53" orientation="landscape" r:id="rId1"/>
  <rowBreaks count="1" manualBreakCount="1">
    <brk id="1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C10D-FC82-4E6F-B374-FADEB32A9291}">
  <sheetPr>
    <tabColor theme="9" tint="0.39997558519241921"/>
  </sheetPr>
  <dimension ref="C1:J19"/>
  <sheetViews>
    <sheetView view="pageBreakPreview" zoomScale="80" zoomScaleNormal="100" zoomScaleSheetLayoutView="80" workbookViewId="0">
      <selection activeCell="H47" sqref="H47:I47"/>
    </sheetView>
  </sheetViews>
  <sheetFormatPr defaultColWidth="9" defaultRowHeight="13.5" x14ac:dyDescent="0.15"/>
  <cols>
    <col min="1" max="1" width="13.125" style="328" bestFit="1" customWidth="1"/>
    <col min="2" max="2" width="2.125" style="328" customWidth="1"/>
    <col min="3" max="3" width="47.75" style="328" bestFit="1" customWidth="1"/>
    <col min="4" max="7" width="15.625" style="328" customWidth="1"/>
    <col min="8" max="8" width="17.5" style="328" customWidth="1"/>
    <col min="9" max="9" width="18.625" style="329" bestFit="1" customWidth="1"/>
    <col min="10" max="10" width="10.875" style="328" hidden="1" customWidth="1"/>
    <col min="11" max="11" width="0.875" style="328" customWidth="1"/>
    <col min="12" max="12" width="0.375" style="328" customWidth="1"/>
    <col min="13" max="16384" width="9" style="328"/>
  </cols>
  <sheetData>
    <row r="1" spans="3:10" ht="11.25" customHeight="1" x14ac:dyDescent="0.15"/>
    <row r="2" spans="3:10" ht="18.75" customHeight="1" x14ac:dyDescent="0.15">
      <c r="C2" s="330" t="s">
        <v>231</v>
      </c>
      <c r="I2" s="331" t="s">
        <v>232</v>
      </c>
    </row>
    <row r="3" spans="3:10" s="336" customFormat="1" ht="17.45" customHeight="1" x14ac:dyDescent="0.15">
      <c r="C3" s="332" t="s">
        <v>233</v>
      </c>
      <c r="D3" s="333" t="s">
        <v>234</v>
      </c>
      <c r="E3" s="333" t="s">
        <v>235</v>
      </c>
      <c r="F3" s="333" t="s">
        <v>236</v>
      </c>
      <c r="G3" s="333" t="s">
        <v>237</v>
      </c>
      <c r="H3" s="334" t="s">
        <v>238</v>
      </c>
      <c r="I3" s="334" t="s">
        <v>239</v>
      </c>
      <c r="J3" s="335" t="s">
        <v>196</v>
      </c>
    </row>
    <row r="4" spans="3:10" s="339" customFormat="1" ht="17.45" customHeight="1" x14ac:dyDescent="0.15">
      <c r="C4" s="332"/>
      <c r="D4" s="337"/>
      <c r="E4" s="337"/>
      <c r="F4" s="337"/>
      <c r="G4" s="337"/>
      <c r="H4" s="337"/>
      <c r="I4" s="337"/>
      <c r="J4" s="338"/>
    </row>
    <row r="5" spans="3:10" s="336" customFormat="1" ht="35.1" customHeight="1" x14ac:dyDescent="0.15">
      <c r="C5" s="340" t="str">
        <f>[2]基金!C5</f>
        <v>財政調整基金</v>
      </c>
      <c r="D5" s="341">
        <f>ROUND([2]基金!D5/1000,0)</f>
        <v>1706885</v>
      </c>
      <c r="E5" s="341">
        <f>ROUND([2]基金!E5/1000,0)</f>
        <v>49766</v>
      </c>
      <c r="F5" s="341">
        <f>ROUND([2]基金!F5/1000,0)</f>
        <v>0</v>
      </c>
      <c r="G5" s="341">
        <f>ROUND([2]基金!G5/1000,0)</f>
        <v>0</v>
      </c>
      <c r="H5" s="341">
        <f>ROUND([2]基金!H5/1000,0)</f>
        <v>1756651</v>
      </c>
      <c r="I5" s="341">
        <f>[2]基金!I5</f>
        <v>1756617</v>
      </c>
      <c r="J5" s="342"/>
    </row>
    <row r="6" spans="3:10" s="336" customFormat="1" ht="35.1" customHeight="1" x14ac:dyDescent="0.15">
      <c r="C6" s="340" t="str">
        <f>[2]基金!C6</f>
        <v>減債基金</v>
      </c>
      <c r="D6" s="341">
        <f>ROUND([2]基金!D6/1000,0)</f>
        <v>104680</v>
      </c>
      <c r="E6" s="341">
        <f>ROUND([2]基金!E6/1000,0)</f>
        <v>0</v>
      </c>
      <c r="F6" s="341">
        <f>ROUND([2]基金!F6/1000,0)</f>
        <v>0</v>
      </c>
      <c r="G6" s="341">
        <f>ROUND([2]基金!G6/1000,0)</f>
        <v>0</v>
      </c>
      <c r="H6" s="341">
        <f>ROUND([2]基金!H6/1000,0)</f>
        <v>104680</v>
      </c>
      <c r="I6" s="341">
        <f>[2]基金!I6</f>
        <v>104680</v>
      </c>
      <c r="J6" s="342"/>
    </row>
    <row r="7" spans="3:10" s="336" customFormat="1" ht="35.1" customHeight="1" x14ac:dyDescent="0.15">
      <c r="C7" s="340" t="str">
        <f>[2]基金!C7</f>
        <v>ふるさと農村活性化基金</v>
      </c>
      <c r="D7" s="341">
        <f>ROUND([2]基金!D7/1000,0)</f>
        <v>17554</v>
      </c>
      <c r="E7" s="341">
        <f>ROUND([2]基金!E7/1000,0)</f>
        <v>0</v>
      </c>
      <c r="F7" s="341">
        <f>ROUND([2]基金!F7/1000,0)</f>
        <v>0</v>
      </c>
      <c r="G7" s="341">
        <f>ROUND([2]基金!G7/1000,0)</f>
        <v>0</v>
      </c>
      <c r="H7" s="341">
        <f>ROUND([2]基金!H7/1000,0)</f>
        <v>17554</v>
      </c>
      <c r="I7" s="341">
        <f>[2]基金!I7</f>
        <v>17554</v>
      </c>
      <c r="J7" s="342"/>
    </row>
    <row r="8" spans="3:10" s="336" customFormat="1" ht="35.1" customHeight="1" x14ac:dyDescent="0.15">
      <c r="C8" s="340" t="str">
        <f>[2]基金!C8</f>
        <v>集落排水事業推進基金</v>
      </c>
      <c r="D8" s="341">
        <f>ROUND([2]基金!D8/1000,0)</f>
        <v>5210</v>
      </c>
      <c r="E8" s="341">
        <f>ROUND([2]基金!E8/1000,0)</f>
        <v>0</v>
      </c>
      <c r="F8" s="341">
        <f>ROUND([2]基金!F8/1000,0)</f>
        <v>0</v>
      </c>
      <c r="G8" s="341">
        <f>ROUND([2]基金!G8/1000,0)</f>
        <v>0</v>
      </c>
      <c r="H8" s="341">
        <f>ROUND([2]基金!H8/1000,0)</f>
        <v>5210</v>
      </c>
      <c r="I8" s="341">
        <f>[2]基金!I8</f>
        <v>5211</v>
      </c>
      <c r="J8" s="342"/>
    </row>
    <row r="9" spans="3:10" s="336" customFormat="1" ht="35.1" customHeight="1" x14ac:dyDescent="0.15">
      <c r="C9" s="340" t="str">
        <f>[2]基金!C9</f>
        <v>森林整備促進基金</v>
      </c>
      <c r="D9" s="341">
        <f>ROUND([2]基金!D9/1000,0)</f>
        <v>6643</v>
      </c>
      <c r="E9" s="341">
        <f>ROUND([2]基金!E9/1000,0)</f>
        <v>0</v>
      </c>
      <c r="F9" s="341">
        <f>ROUND([2]基金!F9/1000,0)</f>
        <v>0</v>
      </c>
      <c r="G9" s="341">
        <f>ROUND([2]基金!G9/1000,0)</f>
        <v>0</v>
      </c>
      <c r="H9" s="341">
        <f>ROUND([2]基金!H9/1000,0)</f>
        <v>6643</v>
      </c>
      <c r="I9" s="341">
        <f>[2]基金!I9</f>
        <v>6643</v>
      </c>
      <c r="J9" s="342"/>
    </row>
    <row r="10" spans="3:10" s="336" customFormat="1" ht="35.1" customHeight="1" x14ac:dyDescent="0.15">
      <c r="C10" s="340" t="str">
        <f>[2]基金!C10</f>
        <v>砂丘地域振興基金</v>
      </c>
      <c r="D10" s="341">
        <f>ROUND([2]基金!D10/1000,0)</f>
        <v>56606</v>
      </c>
      <c r="E10" s="341">
        <f>ROUND([2]基金!E10/1000,0)</f>
        <v>0</v>
      </c>
      <c r="F10" s="341">
        <f>ROUND([2]基金!F10/1000,0)</f>
        <v>0</v>
      </c>
      <c r="G10" s="341">
        <f>ROUND([2]基金!G10/1000,0)</f>
        <v>0</v>
      </c>
      <c r="H10" s="341">
        <f>ROUND([2]基金!H10/1000,0)</f>
        <v>56606</v>
      </c>
      <c r="I10" s="341">
        <f>[2]基金!I10</f>
        <v>56606</v>
      </c>
      <c r="J10" s="342"/>
    </row>
    <row r="11" spans="3:10" s="336" customFormat="1" ht="35.1" customHeight="1" x14ac:dyDescent="0.15">
      <c r="C11" s="340" t="str">
        <f>[2]基金!C11</f>
        <v>浄化槽設置事業推進基金</v>
      </c>
      <c r="D11" s="341">
        <f>ROUND([2]基金!D11/1000,0)</f>
        <v>1459</v>
      </c>
      <c r="E11" s="341">
        <f>ROUND([2]基金!E11/1000,0)</f>
        <v>0</v>
      </c>
      <c r="F11" s="341">
        <f>ROUND([2]基金!F11/1000,0)</f>
        <v>0</v>
      </c>
      <c r="G11" s="341">
        <f>ROUND([2]基金!G11/1000,0)</f>
        <v>0</v>
      </c>
      <c r="H11" s="341">
        <f>ROUND([2]基金!H11/1000,0)</f>
        <v>1459</v>
      </c>
      <c r="I11" s="341">
        <f>[2]基金!I11</f>
        <v>1459</v>
      </c>
      <c r="J11" s="342"/>
    </row>
    <row r="12" spans="3:10" s="336" customFormat="1" ht="35.1" customHeight="1" x14ac:dyDescent="0.15">
      <c r="C12" s="340" t="str">
        <f>[2]基金!C12</f>
        <v>まちづくり振興基金</v>
      </c>
      <c r="D12" s="341">
        <f>ROUND([2]基金!D12/1000,0)</f>
        <v>542759</v>
      </c>
      <c r="E12" s="341">
        <f>ROUND([2]基金!E12/1000,0)</f>
        <v>597363</v>
      </c>
      <c r="F12" s="341">
        <f>ROUND([2]基金!F12/1000,0)</f>
        <v>0</v>
      </c>
      <c r="G12" s="341">
        <f>ROUND([2]基金!G12/1000,0)</f>
        <v>0</v>
      </c>
      <c r="H12" s="341">
        <f>ROUND([2]基金!H12/1000,0)</f>
        <v>1140122</v>
      </c>
      <c r="I12" s="341">
        <f>[2]基金!I12</f>
        <v>1140000</v>
      </c>
      <c r="J12" s="342"/>
    </row>
    <row r="13" spans="3:10" s="336" customFormat="1" ht="35.1" customHeight="1" x14ac:dyDescent="0.15">
      <c r="C13" s="340" t="str">
        <f>[2]基金!C13</f>
        <v>ふるさと北栄基金</v>
      </c>
      <c r="D13" s="341">
        <f>ROUND([2]基金!D13/1000,0)</f>
        <v>347564</v>
      </c>
      <c r="E13" s="341">
        <f>ROUND([2]基金!E13/1000,0)</f>
        <v>0</v>
      </c>
      <c r="F13" s="341">
        <f>ROUND([2]基金!F13/1000,0)</f>
        <v>0</v>
      </c>
      <c r="G13" s="341">
        <f>ROUND([2]基金!G13/1000,0)</f>
        <v>0</v>
      </c>
      <c r="H13" s="341">
        <f>ROUND([2]基金!H13/1000,0)</f>
        <v>347564</v>
      </c>
      <c r="I13" s="341">
        <f>[2]基金!I13</f>
        <v>347564</v>
      </c>
      <c r="J13" s="342"/>
    </row>
    <row r="14" spans="3:10" s="336" customFormat="1" ht="35.1" customHeight="1" x14ac:dyDescent="0.15">
      <c r="C14" s="340" t="str">
        <f>[2]基金!C14</f>
        <v>音田教育振興基金</v>
      </c>
      <c r="D14" s="341">
        <f>ROUND([2]基金!D14/1000,0)</f>
        <v>5123</v>
      </c>
      <c r="E14" s="341">
        <f>ROUND([2]基金!E14/1000,0)</f>
        <v>0</v>
      </c>
      <c r="F14" s="341">
        <f>ROUND([2]基金!F14/1000,0)</f>
        <v>0</v>
      </c>
      <c r="G14" s="341">
        <f>ROUND([2]基金!G14/1000,0)</f>
        <v>0</v>
      </c>
      <c r="H14" s="341">
        <f>ROUND([2]基金!H14/1000,0)</f>
        <v>5123</v>
      </c>
      <c r="I14" s="341">
        <f>[2]基金!I14</f>
        <v>5123</v>
      </c>
      <c r="J14" s="342"/>
    </row>
    <row r="15" spans="3:10" s="336" customFormat="1" ht="35.1" customHeight="1" x14ac:dyDescent="0.15">
      <c r="C15" s="340" t="str">
        <f>[2]基金!C15</f>
        <v>風のまちづくり基金</v>
      </c>
      <c r="D15" s="341">
        <f>ROUND([2]基金!D15/1000,0)</f>
        <v>50000</v>
      </c>
      <c r="E15" s="341">
        <f>ROUND([2]基金!E15/1000,0)</f>
        <v>0</v>
      </c>
      <c r="F15" s="341">
        <f>ROUND([2]基金!F15/1000,0)</f>
        <v>0</v>
      </c>
      <c r="G15" s="341">
        <f>ROUND([2]基金!G15/1000,0)</f>
        <v>0</v>
      </c>
      <c r="H15" s="341">
        <f>ROUND([2]基金!H15/1000,0)</f>
        <v>50000</v>
      </c>
      <c r="I15" s="341">
        <f>[2]基金!I15</f>
        <v>50000</v>
      </c>
      <c r="J15" s="342"/>
    </row>
    <row r="16" spans="3:10" s="336" customFormat="1" ht="35.1" customHeight="1" x14ac:dyDescent="0.15">
      <c r="C16" s="340" t="str">
        <f>[2]基金!C16</f>
        <v>新型コロナウイルス感染症対策利子補助事業基金</v>
      </c>
      <c r="D16" s="341">
        <f>ROUND([2]基金!D16/1000,0)</f>
        <v>47711</v>
      </c>
      <c r="E16" s="341">
        <f>ROUND([2]基金!E16/1000,0)</f>
        <v>0</v>
      </c>
      <c r="F16" s="341">
        <f>ROUND([2]基金!F16/1000,0)</f>
        <v>0</v>
      </c>
      <c r="G16" s="341">
        <f>ROUND([2]基金!G16/1000,0)</f>
        <v>0</v>
      </c>
      <c r="H16" s="341">
        <f>ROUND([2]基金!H16/1000,0)</f>
        <v>47711</v>
      </c>
      <c r="I16" s="341">
        <f>[2]基金!I16</f>
        <v>47711</v>
      </c>
      <c r="J16" s="342"/>
    </row>
    <row r="17" spans="3:10" s="336" customFormat="1" ht="35.1" customHeight="1" x14ac:dyDescent="0.15">
      <c r="C17" s="343" t="s">
        <v>196</v>
      </c>
      <c r="D17" s="341">
        <f>ROUND([2]基金!D17/1000,0)</f>
        <v>2892194</v>
      </c>
      <c r="E17" s="341">
        <f>ROUND([2]基金!E17/1000,0)</f>
        <v>647129</v>
      </c>
      <c r="F17" s="341">
        <f>ROUND([2]基金!F17/1000,0)</f>
        <v>0</v>
      </c>
      <c r="G17" s="341">
        <f>ROUND([2]基金!G17/1000,0)</f>
        <v>0</v>
      </c>
      <c r="H17" s="341">
        <f>ROUND([2]基金!H17/1000,0)</f>
        <v>3539323</v>
      </c>
      <c r="I17" s="341">
        <f>[2]基金!I17</f>
        <v>3539168</v>
      </c>
      <c r="J17" s="342"/>
    </row>
    <row r="18" spans="3:10" s="336" customFormat="1" ht="5.0999999999999996" customHeight="1" x14ac:dyDescent="0.15">
      <c r="C18" s="344"/>
      <c r="D18" s="345"/>
      <c r="E18" s="345"/>
      <c r="F18" s="345"/>
      <c r="G18" s="345"/>
      <c r="H18" s="345"/>
      <c r="I18" s="346"/>
      <c r="J18" s="347"/>
    </row>
    <row r="19" spans="3:10" ht="2.1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6"/>
  <printOptions horizontalCentered="1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FB41-98D6-48AB-B3F7-1163FF404269}">
  <sheetPr>
    <tabColor theme="9" tint="0.39997558519241921"/>
  </sheetPr>
  <dimension ref="B1:K10"/>
  <sheetViews>
    <sheetView view="pageBreakPreview" zoomScale="80" zoomScaleNormal="100" zoomScaleSheetLayoutView="80" workbookViewId="0">
      <selection activeCell="H47" sqref="H47:I47"/>
    </sheetView>
  </sheetViews>
  <sheetFormatPr defaultColWidth="9" defaultRowHeight="13.5" x14ac:dyDescent="0.15"/>
  <cols>
    <col min="1" max="1" width="0.875" style="328" customWidth="1"/>
    <col min="2" max="2" width="24.375" style="328" bestFit="1" customWidth="1"/>
    <col min="3" max="3" width="16.875" style="328" customWidth="1"/>
    <col min="4" max="4" width="14.625" style="328" customWidth="1"/>
    <col min="5" max="5" width="17" style="328" customWidth="1"/>
    <col min="6" max="7" width="14.625" style="328" customWidth="1"/>
    <col min="8" max="8" width="0.875" style="328" customWidth="1"/>
    <col min="9" max="9" width="13.125" style="328" customWidth="1"/>
    <col min="10" max="16384" width="9" style="328"/>
  </cols>
  <sheetData>
    <row r="1" spans="2:11" ht="19.5" customHeight="1" x14ac:dyDescent="0.15">
      <c r="B1" s="348" t="s">
        <v>240</v>
      </c>
      <c r="C1" s="349"/>
      <c r="D1" s="349"/>
      <c r="E1" s="349"/>
      <c r="F1" s="349"/>
      <c r="G1" s="349" t="s">
        <v>173</v>
      </c>
      <c r="H1" s="350"/>
      <c r="I1" s="350"/>
      <c r="J1" s="350"/>
      <c r="K1" s="350"/>
    </row>
    <row r="2" spans="2:11" s="336" customFormat="1" ht="21" customHeight="1" x14ac:dyDescent="0.15">
      <c r="B2" s="334" t="s">
        <v>241</v>
      </c>
      <c r="C2" s="351" t="s">
        <v>242</v>
      </c>
      <c r="D2" s="352"/>
      <c r="E2" s="351" t="s">
        <v>243</v>
      </c>
      <c r="F2" s="352"/>
      <c r="G2" s="334" t="s">
        <v>244</v>
      </c>
    </row>
    <row r="3" spans="2:11" s="336" customFormat="1" ht="28.35" customHeight="1" x14ac:dyDescent="0.15">
      <c r="B3" s="353"/>
      <c r="C3" s="354" t="s">
        <v>245</v>
      </c>
      <c r="D3" s="354" t="s">
        <v>246</v>
      </c>
      <c r="E3" s="354" t="s">
        <v>245</v>
      </c>
      <c r="F3" s="354" t="s">
        <v>246</v>
      </c>
      <c r="G3" s="353"/>
    </row>
    <row r="4" spans="2:11" s="336" customFormat="1" ht="20.100000000000001" customHeight="1" x14ac:dyDescent="0.15">
      <c r="B4" s="355" t="s">
        <v>247</v>
      </c>
      <c r="C4" s="356"/>
      <c r="D4" s="356"/>
      <c r="E4" s="356"/>
      <c r="F4" s="356"/>
      <c r="G4" s="356"/>
    </row>
    <row r="5" spans="2:11" s="336" customFormat="1" ht="20.100000000000001" customHeight="1" x14ac:dyDescent="0.15">
      <c r="B5" s="355" t="str">
        <f>[2]貸付金!B5</f>
        <v>　災害援護資金貸付金</v>
      </c>
      <c r="C5" s="356">
        <f>ROUND([2]貸付金!C5/1000,0)</f>
        <v>3998</v>
      </c>
      <c r="D5" s="356">
        <f>ROUND([2]貸付金!D5/1000,0)</f>
        <v>0</v>
      </c>
      <c r="E5" s="356">
        <f>ROUND([2]貸付金!E5/1000,0)</f>
        <v>928</v>
      </c>
      <c r="F5" s="356">
        <f>ROUND([2]貸付金!F5/1000,0)</f>
        <v>0</v>
      </c>
      <c r="G5" s="356">
        <f>ROUND([2]貸付金!G5/1000,0)</f>
        <v>4925</v>
      </c>
    </row>
    <row r="6" spans="2:11" s="336" customFormat="1" ht="20.100000000000001" customHeight="1" x14ac:dyDescent="0.15">
      <c r="B6" s="355" t="str">
        <f>[2]貸付金!B6</f>
        <v>　地域総合整備資金貸付金</v>
      </c>
      <c r="C6" s="356">
        <f>ROUND([2]貸付金!C6/1000,0)</f>
        <v>363784</v>
      </c>
      <c r="D6" s="356">
        <f>ROUND([2]貸付金!D6/1000,0)</f>
        <v>0</v>
      </c>
      <c r="E6" s="356">
        <f>ROUND([2]貸付金!E6/1000,0)</f>
        <v>2592</v>
      </c>
      <c r="F6" s="356">
        <f>ROUND([2]貸付金!F6/1000,0)</f>
        <v>0</v>
      </c>
      <c r="G6" s="356">
        <f>ROUND([2]貸付金!G6/1000,0)</f>
        <v>366376</v>
      </c>
    </row>
    <row r="7" spans="2:11" s="336" customFormat="1" ht="20.100000000000001" customHeight="1" x14ac:dyDescent="0.15">
      <c r="B7" s="357" t="s">
        <v>196</v>
      </c>
      <c r="C7" s="356">
        <f>ROUND([2]貸付金!C7/1000,0)</f>
        <v>367782</v>
      </c>
      <c r="D7" s="356">
        <f>ROUND([2]貸付金!D7/1000,0)</f>
        <v>0</v>
      </c>
      <c r="E7" s="356">
        <f>ROUND([2]貸付金!E7/1000,0)</f>
        <v>3520</v>
      </c>
      <c r="F7" s="356">
        <f>ROUND([2]貸付金!F7/1000,0)</f>
        <v>0</v>
      </c>
      <c r="G7" s="356">
        <f>ROUND([2]貸付金!G7/1000,0)</f>
        <v>371301</v>
      </c>
    </row>
    <row r="8" spans="2:11" ht="3.75" customHeight="1" x14ac:dyDescent="0.15">
      <c r="B8" s="358"/>
      <c r="C8" s="359"/>
      <c r="D8" s="359"/>
      <c r="E8" s="359"/>
      <c r="F8" s="359"/>
      <c r="G8" s="359"/>
      <c r="H8" s="360"/>
      <c r="I8" s="360"/>
      <c r="J8" s="360"/>
      <c r="K8" s="361"/>
    </row>
    <row r="9" spans="2:11" x14ac:dyDescent="0.15">
      <c r="C9" s="360"/>
      <c r="D9" s="360"/>
      <c r="E9" s="360"/>
      <c r="F9" s="360"/>
      <c r="G9" s="360"/>
      <c r="H9" s="360"/>
      <c r="I9" s="360"/>
    </row>
    <row r="10" spans="2:11" x14ac:dyDescent="0.15">
      <c r="C10" s="362"/>
      <c r="D10" s="362"/>
      <c r="E10" s="362"/>
      <c r="F10" s="362"/>
      <c r="G10" s="362"/>
      <c r="H10" s="362"/>
      <c r="I10" s="362"/>
    </row>
  </sheetData>
  <mergeCells count="4">
    <mergeCell ref="B2:B3"/>
    <mergeCell ref="C2:D2"/>
    <mergeCell ref="E2:F2"/>
    <mergeCell ref="G2:G3"/>
  </mergeCells>
  <phoneticPr fontId="6"/>
  <printOptions horizontalCentered="1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貸借対照表</vt:lpstr>
      <vt:lpstr>行政コスト計算書</vt:lpstr>
      <vt:lpstr>純資産変動計算書</vt:lpstr>
      <vt:lpstr>資金収支計算書</vt:lpstr>
      <vt:lpstr>附属明細書</vt:lpstr>
      <vt:lpstr>有形固定資産 (千円)</vt:lpstr>
      <vt:lpstr>投資及び出資金の明細 (千円)</vt:lpstr>
      <vt:lpstr>基金 (千円)</vt:lpstr>
      <vt:lpstr>貸付金 (千円)</vt:lpstr>
      <vt:lpstr>未収金及び長期延滞債権 (千円)</vt:lpstr>
      <vt:lpstr>地方債（借入先別） (千円)</vt:lpstr>
      <vt:lpstr>地方債（利率別など） (千円)</vt:lpstr>
      <vt:lpstr>引当金 (千円)</vt:lpstr>
      <vt:lpstr>補助金 (千円)</vt:lpstr>
      <vt:lpstr>財源明細 (千円)</vt:lpstr>
      <vt:lpstr>財源情報明細 (千円)</vt:lpstr>
      <vt:lpstr>資金明細 (千円)</vt:lpstr>
      <vt:lpstr>'引当金 (千円)'!Print_Area</vt:lpstr>
      <vt:lpstr>'基金 (千円)'!Print_Area</vt:lpstr>
      <vt:lpstr>行政コスト計算書!Print_Area</vt:lpstr>
      <vt:lpstr>'財源情報明細 (千円)'!Print_Area</vt:lpstr>
      <vt:lpstr>'財源明細 (千円)'!Print_Area</vt:lpstr>
      <vt:lpstr>資金収支計算書!Print_Area</vt:lpstr>
      <vt:lpstr>純資産変動計算書!Print_Area</vt:lpstr>
      <vt:lpstr>貸借対照表!Print_Area</vt:lpstr>
      <vt:lpstr>'貸付金 (千円)'!Print_Area</vt:lpstr>
      <vt:lpstr>'地方債（借入先別） (千円)'!Print_Area</vt:lpstr>
      <vt:lpstr>'地方債（利率別など） (千円)'!Print_Area</vt:lpstr>
      <vt:lpstr>'投資及び出資金の明細 (千円)'!Print_Area</vt:lpstr>
      <vt:lpstr>'補助金 (千円)'!Print_Area</vt:lpstr>
      <vt:lpstr>'未収金及び長期延滞債権 (千円)'!Print_Area</vt:lpstr>
      <vt:lpstr>'有形固定資産 (千円)'!Print_Area</vt:lpstr>
      <vt:lpstr>'投資及び出資金の明細 (千円)'!Print_Titles</vt:lpstr>
      <vt:lpstr>'補助金 (千円)'!Print_Titles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2018-02-26T05:22:19Z</dcterms:created>
  <dcterms:modified xsi:type="dcterms:W3CDTF">2023-05-24T01:16:57Z</dcterms:modified>
</cp:coreProperties>
</file>